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Hoja1" sheetId="1" r:id="rId1"/>
    <sheet name="Hoja2" sheetId="2" r:id="rId2"/>
    <sheet name="Hoja3" sheetId="3" r:id="rId3"/>
  </sheets>
  <definedNames>
    <definedName name="_xlnm.Print_Titles" localSheetId="0">Hoja1!$10:$10</definedName>
  </definedNames>
  <calcPr calcId="145621"/>
</workbook>
</file>

<file path=xl/calcChain.xml><?xml version="1.0" encoding="utf-8"?>
<calcChain xmlns="http://schemas.openxmlformats.org/spreadsheetml/2006/main">
  <c r="K30" i="1" l="1"/>
  <c r="K29" i="1"/>
  <c r="K28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J11" i="1"/>
  <c r="J28" i="1"/>
  <c r="J15" i="1"/>
  <c r="J12" i="1"/>
  <c r="F28" i="1" l="1"/>
  <c r="I11" i="1"/>
  <c r="I28" i="1"/>
  <c r="I15" i="1"/>
  <c r="I12" i="1"/>
  <c r="F11" i="1" l="1"/>
  <c r="H28" i="1" l="1"/>
  <c r="H11" i="1"/>
  <c r="H12" i="1"/>
  <c r="H15" i="1"/>
  <c r="L30" i="1" l="1"/>
  <c r="L29" i="1"/>
  <c r="L28" i="1"/>
  <c r="L25" i="1"/>
  <c r="L24" i="1"/>
  <c r="L23" i="1"/>
  <c r="L21" i="1"/>
  <c r="L20" i="1"/>
  <c r="L19" i="1"/>
  <c r="L18" i="1"/>
  <c r="L17" i="1"/>
  <c r="L16" i="1"/>
  <c r="L15" i="1"/>
  <c r="L14" i="1"/>
  <c r="L13" i="1"/>
  <c r="L12" i="1"/>
  <c r="L11" i="1"/>
  <c r="L22" i="1"/>
  <c r="G28" i="1"/>
  <c r="G11" i="1"/>
  <c r="G15" i="1"/>
  <c r="G12" i="1"/>
</calcChain>
</file>

<file path=xl/sharedStrings.xml><?xml version="1.0" encoding="utf-8"?>
<sst xmlns="http://schemas.openxmlformats.org/spreadsheetml/2006/main" count="67" uniqueCount="54">
  <si>
    <t>MINISTERIO DE ECONOMÍA 
PLAN OPERATIVO ANUAL 2021</t>
  </si>
  <si>
    <t>MATRIZ DE PLANIFICACIÓN, POA 2021</t>
  </si>
  <si>
    <t xml:space="preserve">                                                    SEGUIMIENTO MENSUAL Y CUATRIMESTRAL  DE EJECUCIÓN DE METAS FÍSICAS </t>
  </si>
  <si>
    <t xml:space="preserve">PROGRAMA 15: ASISTENCIA Y PROTECCIÓN AL CONSUMIDOR Y SUPERVISIÓN DEL COMERCIO INTERNO </t>
  </si>
  <si>
    <t xml:space="preserve">OBJETIVO OPERATIVO </t>
  </si>
  <si>
    <t xml:space="preserve">Promover la calidad en los bienes y servicios para satisfacción del consumidor. </t>
  </si>
  <si>
    <t xml:space="preserve">RESULTADO INSTITUCIONAL </t>
  </si>
  <si>
    <t>Para el 2023 se ha incrementado en 28% el número de consumidores y usuarios atendidos sobre sus derechos y obligaciones, lo que genera personas más informadas (40,377, línea base en 2019).</t>
  </si>
  <si>
    <t xml:space="preserve">INDICADOR </t>
  </si>
  <si>
    <t>Crecimiento en la atención de los derechos y obligaciones del consumidor.</t>
  </si>
  <si>
    <t xml:space="preserve">Acción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</si>
  <si>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</si>
  <si>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Actividad </t>
  </si>
  <si>
    <t xml:space="preserve"> Servicios de Asistencia, Protección y Educación al Consumidor.</t>
  </si>
  <si>
    <t>No.</t>
  </si>
  <si>
    <t xml:space="preserve">PRODUCTO </t>
  </si>
  <si>
    <t>SUBPRODUCTO</t>
  </si>
  <si>
    <t xml:space="preserve">ACCIONES </t>
  </si>
  <si>
    <t>UNIDAD DE MEDIDA</t>
  </si>
  <si>
    <t>ENERO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</si>
  <si>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</si>
  <si>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</si>
  <si>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</si>
  <si>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Consumidores beneficiados con servicios de asistencia, protección y educación sobre sus derechos y obligaciones. </t>
  </si>
  <si>
    <t xml:space="preserve">Persona </t>
  </si>
  <si>
    <t xml:space="preserve">Consumidores y usuarios capacitados sobre derechos  y obligaciones.
</t>
  </si>
  <si>
    <t xml:space="preserve">Personas capacitadas </t>
  </si>
  <si>
    <t xml:space="preserve">Asesorías técnicas sobre derechos y obligaciones </t>
  </si>
  <si>
    <t xml:space="preserve">Consumidores y usuarios beneficiados con servicios de  atención y resolución de quejas.
</t>
  </si>
  <si>
    <t xml:space="preserve">Entidad </t>
  </si>
  <si>
    <t xml:space="preserve">Autorización de libro de quejas </t>
  </si>
  <si>
    <t xml:space="preserve">Resolución de autorización de contratos de adhesión </t>
  </si>
  <si>
    <t xml:space="preserve">Resolución de autorización de instrumentos de medición y pesaje </t>
  </si>
  <si>
    <t xml:space="preserve">Registro </t>
  </si>
  <si>
    <t>Evento</t>
  </si>
  <si>
    <t>Población orientada a través de la información brindada a los medios de comunicación de las acciones de DIACO.</t>
  </si>
  <si>
    <t>Resoluciones de dirección e informes</t>
  </si>
  <si>
    <t>Documento</t>
  </si>
  <si>
    <t xml:space="preserve">Reproducción y distribución de material educativo-informativo  </t>
  </si>
  <si>
    <t xml:space="preserve">Documento </t>
  </si>
  <si>
    <t xml:space="preserve">Apertura de sedes municipales 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</si>
  <si>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</si>
  <si>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</si>
  <si>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Supervisión a proveedores para el cumplimiento de sus obligaciones</t>
  </si>
  <si>
    <t xml:space="preserve">Evento </t>
  </si>
  <si>
    <t>Supervisión a proveedores que informan y publican sus productos y servicios que comercializan</t>
  </si>
  <si>
    <t>Supervisión a proveedores que comercializan combustibles y gas propano (GLP) en cumplimiento del Plan Centinela</t>
  </si>
  <si>
    <t xml:space="preserve">Eventos de promoción  de los derechos de los consumidores y obligaciones de los proveedores. </t>
  </si>
  <si>
    <t xml:space="preserve">Registro y base de datos de quejas recibidas y recepción de expedientes de instrumentos de mediación y pesaje y contratos de Adhesión. </t>
  </si>
  <si>
    <t>Empresas beneficiadas con resoluciones de autorización de instrumentos de control.</t>
  </si>
  <si>
    <t>FEBRERO</t>
  </si>
  <si>
    <t>META VIGENTE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</si>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</sst>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4"/>
      <color theme="0"/>
      <name val="Times New Roman"/>
      <family val="1"/>
    </font>
    <font>
      <b/>
      <sz val="11"/>
      <name val="Times New Roman"/>
      <family val="1"/>
    </font>
    <font>
      <sz val="10"/>
      <color theme="1"/>
      <name val="Candara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1" fillId="0" borderId="0" xfId="1"/>
    <xf numFmtId="3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top" wrapText="1"/>
    </xf>
    <xf numFmtId="0" fontId="9" fillId="3" borderId="1" xfId="2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1" applyBorder="1" applyAlignment="1">
      <alignment vertical="center"/>
    </xf>
    <xf numFmtId="0" fontId="7" fillId="3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justify" vertical="center" wrapText="1"/>
    </xf>
    <xf numFmtId="0" fontId="1" fillId="0" borderId="0" xfId="1" applyFill="1" applyBorder="1"/>
    <xf numFmtId="3" fontId="8" fillId="3" borderId="1" xfId="1" applyNumberFormat="1" applyFont="1" applyFill="1" applyBorder="1" applyAlignment="1">
      <alignment vertical="center" wrapText="1"/>
    </xf>
    <xf numFmtId="3" fontId="8" fillId="3" borderId="1" xfId="1" applyNumberFormat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1" xfId="1" applyFont="1" applyFill="1" applyBorder="1" applyAlignment="1">
      <alignment horizontal="center" vertical="center" wrapText="1"/>
    </xf>
    <xf numFmtId="3" fontId="1" fillId="0" borderId="1" xfId="1" applyNumberFormat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2" fillId="3" borderId="1" xfId="1" applyFont="1" applyFill="1" applyBorder="1" applyAlignment="1">
      <alignment horizontal="center" vertical="center" wrapText="1"/>
    </xf>
    <xf numFmtId="164" fontId="12" fillId="3" borderId="1" xfId="1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/>
    </xf>
    <xf numFmtId="0" fontId="12" fillId="0" borderId="1" xfId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/>
    </xf>
    <xf numFmtId="9" fontId="16" fillId="3" borderId="1" xfId="1" applyNumberFormat="1" applyFont="1" applyFill="1" applyBorder="1" applyAlignment="1">
      <alignment horizontal="center" vertical="center" wrapText="1"/>
    </xf>
    <xf numFmtId="9" fontId="17" fillId="3" borderId="1" xfId="1" applyNumberFormat="1" applyFont="1" applyFill="1" applyBorder="1" applyAlignment="1">
      <alignment horizontal="center" vertical="center" wrapText="1"/>
    </xf>
    <xf numFmtId="9" fontId="17" fillId="0" borderId="1" xfId="1" applyNumberFormat="1" applyFont="1" applyFill="1" applyBorder="1" applyAlignment="1">
      <alignment horizontal="center" vertical="center" wrapText="1"/>
    </xf>
    <xf numFmtId="9" fontId="16" fillId="0" borderId="1" xfId="1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vertical="center" wrapText="1"/>
    </xf>
    <xf numFmtId="0" fontId="19" fillId="5" borderId="1" xfId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center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3" fontId="1" fillId="0" borderId="0" xfId="1" applyNumberFormat="1"/>
    <xf numFmtId="0" fontId="4" fillId="4" borderId="1" xfId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left" vertical="center" wrapText="1"/>
    </xf>
  </cellXfs>
  <cellStyles count="3">
    <cellStyle name="Normal" xfId="0" builtinId="0"/>
    <cellStyle name="Normal 2 2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66103</xdr:colOff>
      <xdr:row>1</xdr:row>
      <xdr:rowOff>42233</xdr:rowOff>
    </xdr:from>
    <xdr:to>
      <xdr:col>1</xdr:col>
      <xdr:colOff>1850571</xdr:colOff>
      <xdr:row>2</xdr:row>
      <xdr:rowOff>371475</xdr:rowOff>
    </xdr:to>
    <xdr:pic>
      <xdr:nvPicPr>
        <xdr:cNvPr id="2" name="Picture 3" descr="Graphical user interface, text&#10;&#10;Description automatically generate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" y="594683"/>
          <a:ext cx="2219897" cy="567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zoomScale="60" zoomScaleNormal="60" workbookViewId="0">
      <selection activeCell="P8" sqref="P8"/>
    </sheetView>
  </sheetViews>
  <sheetFormatPr baseColWidth="10" defaultColWidth="11.42578125" defaultRowHeight="12.75" x14ac:dyDescent="0.2"/>
  <cols>
    <col min="1" max="1" width="6.42578125" style="1" customWidth="1"/>
    <col min="2" max="2" width="34.28515625" style="1" customWidth="1"/>
    <col min="3" max="3" width="22.85546875" style="1" customWidth="1"/>
    <col min="4" max="4" width="33.85546875" style="1" customWidth="1"/>
    <col min="5" max="5" width="12.140625" style="1" customWidth="1"/>
    <col min="6" max="6" width="12.28515625" style="1" customWidth="1"/>
    <col min="7" max="7" width="10.5703125" style="1" customWidth="1"/>
    <col min="8" max="8" width="11.140625" style="1" customWidth="1"/>
    <col min="9" max="9" width="10.5703125" style="1" customWidth="1"/>
    <col min="10" max="10" width="10.85546875" style="1" customWidth="1"/>
    <col min="11" max="11" width="14.7109375" style="1" customWidth="1"/>
    <col min="12" max="12" width="12.85546875" style="1" customWidth="1"/>
    <col min="13" max="13" width="21.7109375" style="1" customWidth="1"/>
    <col min="14" max="16384" width="11.42578125" style="1"/>
  </cols>
  <sheetData>
    <row r="1" spans="1:15" ht="43.5" customHeight="1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5" s="11" customFormat="1" ht="18.75" customHeight="1" x14ac:dyDescent="0.2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5" s="11" customFormat="1" ht="30" customHeight="1" x14ac:dyDescent="0.2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5" s="11" customFormat="1" ht="24.75" customHeight="1" x14ac:dyDescent="0.2">
      <c r="A4" s="52" t="s">
        <v>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5" s="11" customFormat="1" ht="20.25" customHeight="1" x14ac:dyDescent="0.2">
      <c r="A5" s="47" t="s">
        <v>4</v>
      </c>
      <c r="B5" s="47"/>
      <c r="C5" s="48" t="s">
        <v>5</v>
      </c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5" s="11" customFormat="1" ht="36.75" customHeight="1" x14ac:dyDescent="0.2">
      <c r="A6" s="47" t="s">
        <v>6</v>
      </c>
      <c r="B6" s="47"/>
      <c r="C6" s="48" t="s">
        <v>7</v>
      </c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15" s="11" customFormat="1" ht="23.25" customHeight="1" x14ac:dyDescent="0.2">
      <c r="A7" s="47" t="s">
        <v>8</v>
      </c>
      <c r="B7" s="47"/>
      <c r="C7" s="49" t="s">
        <v>9</v>
      </c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1:15" s="11" customFormat="1" ht="67.5" customHeight="1" x14ac:dyDescent="0.2">
      <c r="A8" s="45" t="s">
        <v>10</v>
      </c>
      <c r="B8" s="45"/>
      <c r="C8" s="46" t="s">
        <v>11</v>
      </c>
      <c r="D8" s="46"/>
      <c r="E8" s="46"/>
      <c r="F8" s="46"/>
      <c r="G8" s="46"/>
      <c r="H8" s="46"/>
      <c r="I8" s="46"/>
      <c r="J8" s="46"/>
      <c r="K8" s="46"/>
      <c r="L8" s="46"/>
      <c r="M8" s="46"/>
    </row>
    <row r="9" spans="1:15" s="11" customFormat="1" ht="16.5" customHeight="1" x14ac:dyDescent="0.2">
      <c r="A9" s="45" t="s">
        <v>12</v>
      </c>
      <c r="B9" s="45"/>
      <c r="C9" s="46" t="s">
        <v>13</v>
      </c>
      <c r="D9" s="46"/>
      <c r="E9" s="46"/>
      <c r="F9" s="46"/>
      <c r="G9" s="46"/>
      <c r="H9" s="46"/>
      <c r="I9" s="46"/>
      <c r="J9" s="46"/>
      <c r="K9" s="46"/>
      <c r="L9" s="46"/>
      <c r="M9" s="46"/>
    </row>
    <row r="10" spans="1:15" s="11" customFormat="1" ht="54" customHeight="1" x14ac:dyDescent="0.2">
      <c r="A10" s="40" t="s">
        <v>14</v>
      </c>
      <c r="B10" s="41" t="s">
        <v>15</v>
      </c>
      <c r="C10" s="41" t="s">
        <v>16</v>
      </c>
      <c r="D10" s="41" t="s">
        <v>17</v>
      </c>
      <c r="E10" s="41" t="s">
        <v>18</v>
      </c>
      <c r="F10" s="41" t="s">
        <v>51</v>
      </c>
      <c r="G10" s="41" t="s">
        <v>19</v>
      </c>
      <c r="H10" s="41" t="s">
        <v>50</v>
      </c>
      <c r="I10" s="41" t="s">
        <v>52</v>
      </c>
      <c r="J10" s="41" t="s">
        <v>53</v>
      </c>
      <c r="K10" s="42" t="s">
        <v>20</v>
      </c>
      <c r="L10" s="42" t="s">
        <v>21</v>
      </c>
      <c r="M10" s="42" t="s">
        <v>22</v>
      </c>
    </row>
    <row r="11" spans="1:15" ht="60.75" customHeight="1" x14ac:dyDescent="0.2">
      <c r="A11" s="5">
        <v>1</v>
      </c>
      <c r="B11" s="10" t="s">
        <v>23</v>
      </c>
      <c r="C11" s="6"/>
      <c r="D11" s="21"/>
      <c r="E11" s="6" t="s">
        <v>24</v>
      </c>
      <c r="F11" s="28">
        <f>+F12+F19</f>
        <v>45171</v>
      </c>
      <c r="G11" s="29">
        <f>+G12+G19</f>
        <v>1498</v>
      </c>
      <c r="H11" s="29">
        <f>+H12+H19</f>
        <v>720</v>
      </c>
      <c r="I11" s="29">
        <f>+I12+I19</f>
        <v>1358</v>
      </c>
      <c r="J11" s="29">
        <f>+J12+J19</f>
        <v>858</v>
      </c>
      <c r="K11" s="28">
        <f t="shared" ref="K11:K25" si="0">SUM(G11:J11)</f>
        <v>4434</v>
      </c>
      <c r="L11" s="36">
        <f t="shared" ref="L11:L25" si="1">+K11/F11</f>
        <v>9.8160324101746702E-2</v>
      </c>
      <c r="M11" s="20"/>
    </row>
    <row r="12" spans="1:15" ht="57.75" customHeight="1" x14ac:dyDescent="0.2">
      <c r="A12" s="22"/>
      <c r="B12" s="6"/>
      <c r="C12" s="3" t="s">
        <v>25</v>
      </c>
      <c r="D12" s="21"/>
      <c r="E12" s="6" t="s">
        <v>24</v>
      </c>
      <c r="F12" s="28">
        <v>39171</v>
      </c>
      <c r="G12" s="29">
        <f>+G13+G14</f>
        <v>1033</v>
      </c>
      <c r="H12" s="29">
        <f>+H13+H14</f>
        <v>416</v>
      </c>
      <c r="I12" s="29">
        <f>+I13+I14</f>
        <v>1020</v>
      </c>
      <c r="J12" s="29">
        <f>+J13+J14</f>
        <v>466</v>
      </c>
      <c r="K12" s="28">
        <f t="shared" si="0"/>
        <v>2935</v>
      </c>
      <c r="L12" s="36">
        <f t="shared" si="1"/>
        <v>7.4927880319624218E-2</v>
      </c>
      <c r="M12" s="12"/>
    </row>
    <row r="13" spans="1:15" ht="26.25" customHeight="1" x14ac:dyDescent="0.2">
      <c r="A13" s="22"/>
      <c r="B13" s="6"/>
      <c r="C13" s="6"/>
      <c r="D13" s="8" t="s">
        <v>26</v>
      </c>
      <c r="E13" s="9" t="s">
        <v>24</v>
      </c>
      <c r="F13" s="30">
        <v>21848</v>
      </c>
      <c r="G13" s="31">
        <v>697</v>
      </c>
      <c r="H13" s="31">
        <v>111</v>
      </c>
      <c r="I13" s="31">
        <v>656</v>
      </c>
      <c r="J13" s="31">
        <v>176</v>
      </c>
      <c r="K13" s="43">
        <f t="shared" si="0"/>
        <v>1640</v>
      </c>
      <c r="L13" s="37">
        <f t="shared" si="1"/>
        <v>7.5064079091907723E-2</v>
      </c>
      <c r="M13" s="12"/>
      <c r="O13" s="44"/>
    </row>
    <row r="14" spans="1:15" ht="27.75" customHeight="1" x14ac:dyDescent="0.2">
      <c r="A14" s="22"/>
      <c r="B14" s="6"/>
      <c r="C14" s="6"/>
      <c r="D14" s="8" t="s">
        <v>27</v>
      </c>
      <c r="E14" s="9" t="s">
        <v>24</v>
      </c>
      <c r="F14" s="30">
        <v>17323</v>
      </c>
      <c r="G14" s="31">
        <v>336</v>
      </c>
      <c r="H14" s="31">
        <v>305</v>
      </c>
      <c r="I14" s="31">
        <v>364</v>
      </c>
      <c r="J14" s="31">
        <v>290</v>
      </c>
      <c r="K14" s="30">
        <f t="shared" si="0"/>
        <v>1295</v>
      </c>
      <c r="L14" s="37">
        <f t="shared" si="1"/>
        <v>7.4756104600819717E-2</v>
      </c>
      <c r="M14" s="12"/>
    </row>
    <row r="15" spans="1:15" ht="56.25" customHeight="1" x14ac:dyDescent="0.2">
      <c r="A15" s="22"/>
      <c r="B15" s="6"/>
      <c r="C15" s="8" t="s">
        <v>49</v>
      </c>
      <c r="D15" s="22"/>
      <c r="E15" s="9" t="s">
        <v>29</v>
      </c>
      <c r="F15" s="28">
        <v>13600</v>
      </c>
      <c r="G15" s="29">
        <f>+G16+G17+G18</f>
        <v>744</v>
      </c>
      <c r="H15" s="29">
        <f>+H16+H17+H18</f>
        <v>994</v>
      </c>
      <c r="I15" s="29">
        <f>+I16+I17+I18</f>
        <v>2561</v>
      </c>
      <c r="J15" s="29">
        <f>+J16+J17+J18</f>
        <v>799</v>
      </c>
      <c r="K15" s="28">
        <f t="shared" si="0"/>
        <v>5098</v>
      </c>
      <c r="L15" s="36">
        <f t="shared" si="1"/>
        <v>0.37485294117647061</v>
      </c>
      <c r="M15" s="13"/>
    </row>
    <row r="16" spans="1:15" ht="24.75" customHeight="1" x14ac:dyDescent="0.2">
      <c r="A16" s="22"/>
      <c r="B16" s="6"/>
      <c r="C16" s="2"/>
      <c r="D16" s="8" t="s">
        <v>30</v>
      </c>
      <c r="E16" s="9" t="s">
        <v>29</v>
      </c>
      <c r="F16" s="30">
        <v>11000</v>
      </c>
      <c r="G16" s="31">
        <v>618</v>
      </c>
      <c r="H16" s="31">
        <v>994</v>
      </c>
      <c r="I16" s="31">
        <v>723</v>
      </c>
      <c r="J16" s="31">
        <v>788</v>
      </c>
      <c r="K16" s="30">
        <f t="shared" si="0"/>
        <v>3123</v>
      </c>
      <c r="L16" s="37">
        <f t="shared" si="1"/>
        <v>0.28390909090909089</v>
      </c>
      <c r="M16" s="12"/>
    </row>
    <row r="17" spans="1:13" ht="30.75" customHeight="1" x14ac:dyDescent="0.2">
      <c r="A17" s="22"/>
      <c r="B17" s="6"/>
      <c r="C17" s="6"/>
      <c r="D17" s="8" t="s">
        <v>31</v>
      </c>
      <c r="E17" s="9" t="s">
        <v>29</v>
      </c>
      <c r="F17" s="30">
        <v>800</v>
      </c>
      <c r="G17" s="31">
        <v>126</v>
      </c>
      <c r="H17" s="31">
        <v>0</v>
      </c>
      <c r="I17" s="31">
        <v>0</v>
      </c>
      <c r="J17" s="31">
        <v>11</v>
      </c>
      <c r="K17" s="30">
        <f t="shared" si="0"/>
        <v>137</v>
      </c>
      <c r="L17" s="37">
        <f t="shared" si="1"/>
        <v>0.17125000000000001</v>
      </c>
      <c r="M17" s="12"/>
    </row>
    <row r="18" spans="1:13" ht="31.5" customHeight="1" x14ac:dyDescent="0.2">
      <c r="A18" s="22"/>
      <c r="B18" s="6"/>
      <c r="C18" s="6"/>
      <c r="D18" s="8" t="s">
        <v>32</v>
      </c>
      <c r="E18" s="9" t="s">
        <v>29</v>
      </c>
      <c r="F18" s="30">
        <v>1800</v>
      </c>
      <c r="G18" s="31">
        <v>0</v>
      </c>
      <c r="H18" s="31">
        <v>0</v>
      </c>
      <c r="I18" s="31">
        <v>1838</v>
      </c>
      <c r="J18" s="31">
        <v>0</v>
      </c>
      <c r="K18" s="30">
        <f t="shared" si="0"/>
        <v>1838</v>
      </c>
      <c r="L18" s="37">
        <f t="shared" si="1"/>
        <v>1.0211111111111111</v>
      </c>
      <c r="M18" s="12"/>
    </row>
    <row r="19" spans="1:13" ht="54" customHeight="1" x14ac:dyDescent="0.2">
      <c r="A19" s="22"/>
      <c r="B19" s="6"/>
      <c r="C19" s="3" t="s">
        <v>28</v>
      </c>
      <c r="D19" s="22"/>
      <c r="E19" s="9" t="s">
        <v>24</v>
      </c>
      <c r="F19" s="28">
        <v>6000</v>
      </c>
      <c r="G19" s="29">
        <v>465</v>
      </c>
      <c r="H19" s="29">
        <v>304</v>
      </c>
      <c r="I19" s="29">
        <v>338</v>
      </c>
      <c r="J19" s="29">
        <v>392</v>
      </c>
      <c r="K19" s="28">
        <f t="shared" si="0"/>
        <v>1499</v>
      </c>
      <c r="L19" s="36">
        <f t="shared" si="1"/>
        <v>0.24983333333333332</v>
      </c>
      <c r="M19" s="13"/>
    </row>
    <row r="20" spans="1:13" ht="57.75" customHeight="1" x14ac:dyDescent="0.2">
      <c r="A20" s="22"/>
      <c r="B20" s="6"/>
      <c r="C20" s="23"/>
      <c r="D20" s="4" t="s">
        <v>48</v>
      </c>
      <c r="E20" s="9" t="s">
        <v>33</v>
      </c>
      <c r="F20" s="30">
        <v>12000</v>
      </c>
      <c r="G20" s="31">
        <v>1900</v>
      </c>
      <c r="H20" s="31">
        <v>2357</v>
      </c>
      <c r="I20" s="31">
        <v>1540</v>
      </c>
      <c r="J20" s="31">
        <v>1221</v>
      </c>
      <c r="K20" s="30">
        <f t="shared" si="0"/>
        <v>7018</v>
      </c>
      <c r="L20" s="37">
        <f t="shared" si="1"/>
        <v>0.58483333333333332</v>
      </c>
      <c r="M20" s="24"/>
    </row>
    <row r="21" spans="1:13" ht="43.5" customHeight="1" x14ac:dyDescent="0.2">
      <c r="A21" s="22"/>
      <c r="B21" s="6"/>
      <c r="C21" s="23"/>
      <c r="D21" s="4" t="s">
        <v>47</v>
      </c>
      <c r="E21" s="9" t="s">
        <v>34</v>
      </c>
      <c r="F21" s="30">
        <v>681</v>
      </c>
      <c r="G21" s="31">
        <v>129</v>
      </c>
      <c r="H21" s="31">
        <v>9</v>
      </c>
      <c r="I21" s="31">
        <v>42</v>
      </c>
      <c r="J21" s="31">
        <v>12</v>
      </c>
      <c r="K21" s="30">
        <f t="shared" si="0"/>
        <v>192</v>
      </c>
      <c r="L21" s="37">
        <f t="shared" si="1"/>
        <v>0.28193832599118945</v>
      </c>
      <c r="M21" s="12"/>
    </row>
    <row r="22" spans="1:13" ht="57.75" customHeight="1" x14ac:dyDescent="0.2">
      <c r="A22" s="22"/>
      <c r="B22" s="6"/>
      <c r="C22" s="23"/>
      <c r="D22" s="4" t="s">
        <v>35</v>
      </c>
      <c r="E22" s="9" t="s">
        <v>34</v>
      </c>
      <c r="F22" s="30">
        <v>58</v>
      </c>
      <c r="G22" s="31">
        <v>166</v>
      </c>
      <c r="H22" s="31">
        <v>175</v>
      </c>
      <c r="I22" s="33">
        <v>133</v>
      </c>
      <c r="J22" s="33">
        <v>186</v>
      </c>
      <c r="K22" s="30">
        <f t="shared" si="0"/>
        <v>660</v>
      </c>
      <c r="L22" s="37">
        <f t="shared" si="1"/>
        <v>11.379310344827585</v>
      </c>
      <c r="M22" s="12"/>
    </row>
    <row r="23" spans="1:13" ht="19.5" customHeight="1" x14ac:dyDescent="0.2">
      <c r="A23" s="22"/>
      <c r="B23" s="6"/>
      <c r="C23" s="23"/>
      <c r="D23" s="4" t="s">
        <v>36</v>
      </c>
      <c r="E23" s="9" t="s">
        <v>37</v>
      </c>
      <c r="F23" s="30">
        <v>300</v>
      </c>
      <c r="G23" s="31">
        <v>81</v>
      </c>
      <c r="H23" s="31">
        <v>0</v>
      </c>
      <c r="I23" s="31">
        <v>11</v>
      </c>
      <c r="J23" s="31">
        <v>19</v>
      </c>
      <c r="K23" s="30">
        <f t="shared" si="0"/>
        <v>111</v>
      </c>
      <c r="L23" s="37">
        <f t="shared" si="1"/>
        <v>0.37</v>
      </c>
      <c r="M23" s="12"/>
    </row>
    <row r="24" spans="1:13" ht="33" customHeight="1" x14ac:dyDescent="0.2">
      <c r="A24" s="22"/>
      <c r="B24" s="6"/>
      <c r="C24" s="23"/>
      <c r="D24" s="4" t="s">
        <v>38</v>
      </c>
      <c r="E24" s="9" t="s">
        <v>39</v>
      </c>
      <c r="F24" s="30">
        <v>95947</v>
      </c>
      <c r="G24" s="31">
        <v>3226</v>
      </c>
      <c r="H24" s="31">
        <v>637</v>
      </c>
      <c r="I24" s="31">
        <v>1397</v>
      </c>
      <c r="J24" s="31">
        <v>399</v>
      </c>
      <c r="K24" s="30">
        <f t="shared" si="0"/>
        <v>5659</v>
      </c>
      <c r="L24" s="37">
        <f t="shared" si="1"/>
        <v>5.8980478806007486E-2</v>
      </c>
      <c r="M24" s="12"/>
    </row>
    <row r="25" spans="1:13" s="11" customFormat="1" ht="21" customHeight="1" x14ac:dyDescent="0.2">
      <c r="A25" s="25"/>
      <c r="B25" s="15"/>
      <c r="C25" s="26"/>
      <c r="D25" s="16" t="s">
        <v>40</v>
      </c>
      <c r="E25" s="17" t="s">
        <v>29</v>
      </c>
      <c r="F25" s="32">
        <v>2</v>
      </c>
      <c r="G25" s="33">
        <v>0</v>
      </c>
      <c r="H25" s="33">
        <v>0</v>
      </c>
      <c r="I25" s="33">
        <v>0</v>
      </c>
      <c r="J25" s="33">
        <v>0</v>
      </c>
      <c r="K25" s="32">
        <f t="shared" si="0"/>
        <v>0</v>
      </c>
      <c r="L25" s="38">
        <f t="shared" si="1"/>
        <v>0</v>
      </c>
      <c r="M25" s="27"/>
    </row>
    <row r="26" spans="1:13" s="11" customFormat="1" ht="44.25" customHeight="1" x14ac:dyDescent="0.2">
      <c r="A26" s="45" t="s">
        <v>10</v>
      </c>
      <c r="B26" s="45"/>
      <c r="C26" s="46" t="s">
        <v>41</v>
      </c>
      <c r="D26" s="46"/>
      <c r="E26" s="46"/>
      <c r="F26" s="46"/>
      <c r="G26" s="46"/>
      <c r="H26" s="46"/>
      <c r="I26" s="46"/>
      <c r="J26" s="46"/>
      <c r="K26" s="46"/>
      <c r="L26" s="46"/>
      <c r="M26" s="46"/>
    </row>
    <row r="27" spans="1:13" s="11" customFormat="1" ht="23.25" customHeight="1" x14ac:dyDescent="0.2">
      <c r="A27" s="45" t="s">
        <v>12</v>
      </c>
      <c r="B27" s="45"/>
      <c r="C27" s="46" t="s">
        <v>42</v>
      </c>
      <c r="D27" s="46"/>
      <c r="E27" s="46"/>
      <c r="F27" s="46"/>
      <c r="G27" s="46"/>
      <c r="H27" s="46"/>
      <c r="I27" s="46"/>
      <c r="J27" s="46"/>
      <c r="K27" s="46"/>
      <c r="L27" s="46"/>
      <c r="M27" s="46"/>
    </row>
    <row r="28" spans="1:13" s="11" customFormat="1" ht="42.75" customHeight="1" x14ac:dyDescent="0.2">
      <c r="A28" s="18">
        <v>2</v>
      </c>
      <c r="B28" s="19" t="s">
        <v>43</v>
      </c>
      <c r="C28" s="25"/>
      <c r="D28" s="14"/>
      <c r="E28" s="15" t="s">
        <v>44</v>
      </c>
      <c r="F28" s="34">
        <f>+F29+F30</f>
        <v>55000</v>
      </c>
      <c r="G28" s="35">
        <f>+G29+G30</f>
        <v>3717</v>
      </c>
      <c r="H28" s="35">
        <f>+H29+H30</f>
        <v>7873</v>
      </c>
      <c r="I28" s="35">
        <f>+I29+I30</f>
        <v>3761</v>
      </c>
      <c r="J28" s="35">
        <f>+J29+J30</f>
        <v>4388</v>
      </c>
      <c r="K28" s="34">
        <f>SUM(G28:J28)</f>
        <v>19739</v>
      </c>
      <c r="L28" s="39">
        <f>+K28/F28</f>
        <v>0.35889090909090909</v>
      </c>
      <c r="M28" s="20"/>
    </row>
    <row r="29" spans="1:13" ht="72" customHeight="1" x14ac:dyDescent="0.2">
      <c r="A29" s="22"/>
      <c r="B29" s="2"/>
      <c r="C29" s="8" t="s">
        <v>45</v>
      </c>
      <c r="D29" s="7"/>
      <c r="E29" s="9" t="s">
        <v>44</v>
      </c>
      <c r="F29" s="28">
        <v>54350</v>
      </c>
      <c r="G29" s="29">
        <v>3710</v>
      </c>
      <c r="H29" s="29">
        <v>7832</v>
      </c>
      <c r="I29" s="29">
        <v>3711</v>
      </c>
      <c r="J29" s="29">
        <v>4349</v>
      </c>
      <c r="K29" s="28">
        <f>SUM(G29:J29)</f>
        <v>19602</v>
      </c>
      <c r="L29" s="36">
        <f>+K29/F29</f>
        <v>0.36066237350505981</v>
      </c>
      <c r="M29" s="13"/>
    </row>
    <row r="30" spans="1:13" ht="92.25" customHeight="1" x14ac:dyDescent="0.2">
      <c r="A30" s="22"/>
      <c r="B30" s="6"/>
      <c r="C30" s="8" t="s">
        <v>46</v>
      </c>
      <c r="D30" s="7"/>
      <c r="E30" s="9" t="s">
        <v>44</v>
      </c>
      <c r="F30" s="28">
        <v>650</v>
      </c>
      <c r="G30" s="29">
        <v>7</v>
      </c>
      <c r="H30" s="29">
        <v>41</v>
      </c>
      <c r="I30" s="29">
        <v>50</v>
      </c>
      <c r="J30" s="29">
        <v>39</v>
      </c>
      <c r="K30" s="28">
        <f>SUM(G30:J30)</f>
        <v>137</v>
      </c>
      <c r="L30" s="36">
        <f>+K30/F30</f>
        <v>0.21076923076923076</v>
      </c>
      <c r="M30" s="13"/>
    </row>
    <row r="34" spans="6:6" x14ac:dyDescent="0.2">
      <c r="F34" s="44"/>
    </row>
  </sheetData>
  <mergeCells count="18">
    <mergeCell ref="A1:M1"/>
    <mergeCell ref="A2:M2"/>
    <mergeCell ref="A3:M3"/>
    <mergeCell ref="A4:M4"/>
    <mergeCell ref="A5:B5"/>
    <mergeCell ref="C5:M5"/>
    <mergeCell ref="A6:B6"/>
    <mergeCell ref="C6:M6"/>
    <mergeCell ref="A7:B7"/>
    <mergeCell ref="C7:M7"/>
    <mergeCell ref="A8:B8"/>
    <mergeCell ref="C8:M8"/>
    <mergeCell ref="A9:B9"/>
    <mergeCell ref="C9:M9"/>
    <mergeCell ref="A26:B26"/>
    <mergeCell ref="C26:M26"/>
    <mergeCell ref="A27:B27"/>
    <mergeCell ref="C27:M27"/>
  </mergeCells>
  <printOptions horizontalCentered="1"/>
  <pageMargins left="0.70866141732283472" right="0.51181102362204722" top="0.74803149606299213" bottom="0.74803149606299213" header="0.31496062992125984" footer="0.31496062992125984"/>
  <pageSetup paperSize="190" scale="7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8" sqref="E1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</cp:lastModifiedBy>
  <cp:lastPrinted>2021-04-27T17:04:51Z</cp:lastPrinted>
  <dcterms:created xsi:type="dcterms:W3CDTF">2021-01-29T17:10:50Z</dcterms:created>
  <dcterms:modified xsi:type="dcterms:W3CDTF">2021-05-04T14:38:44Z</dcterms:modified>
</cp:coreProperties>
</file>