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zlam\Documents\AÑO 2022\ACCESO A LA INFORMACIÓN PÚBLICA\AGOSTO\"/>
    </mc:Choice>
  </mc:AlternateContent>
  <xr:revisionPtr revIDLastSave="0" documentId="8_{F58F7456-239B-4E4C-AF60-5D34311A29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OA AGOSTO" sheetId="1" r:id="rId1"/>
  </sheets>
  <definedNames>
    <definedName name="_xlnm.Print_Titles" localSheetId="0">'POA AGOSTO'!$8:$8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29" i="1" l="1"/>
  <c r="O28" i="1"/>
  <c r="O24" i="1"/>
  <c r="O23" i="1"/>
  <c r="O22" i="1"/>
  <c r="O21" i="1"/>
  <c r="O20" i="1"/>
  <c r="O19" i="1"/>
  <c r="O18" i="1"/>
  <c r="O17" i="1"/>
  <c r="O16" i="1"/>
  <c r="O15" i="1"/>
  <c r="O14" i="1"/>
  <c r="O12" i="1"/>
  <c r="O11" i="1"/>
  <c r="P29" i="1" l="1"/>
  <c r="N13" i="1"/>
  <c r="N10" i="1"/>
  <c r="N9" i="1" s="1"/>
  <c r="N27" i="1"/>
  <c r="M27" i="1"/>
  <c r="M13" i="1"/>
  <c r="M10" i="1"/>
  <c r="M9" i="1" s="1"/>
  <c r="L27" i="1"/>
  <c r="L13" i="1"/>
  <c r="L10" i="1"/>
  <c r="L9" i="1" s="1"/>
  <c r="P28" i="1" l="1"/>
  <c r="P24" i="1"/>
  <c r="P23" i="1"/>
  <c r="P22" i="1"/>
  <c r="P21" i="1"/>
  <c r="P20" i="1"/>
  <c r="P19" i="1"/>
  <c r="P18" i="1"/>
  <c r="P17" i="1"/>
  <c r="P16" i="1"/>
  <c r="P14" i="1"/>
  <c r="P12" i="1"/>
  <c r="P11" i="1"/>
  <c r="K13" i="1"/>
  <c r="K27" i="1"/>
  <c r="K10" i="1"/>
  <c r="P15" i="1"/>
  <c r="J27" i="1"/>
  <c r="J13" i="1"/>
  <c r="J10" i="1"/>
  <c r="J9" i="1" s="1"/>
  <c r="I13" i="1"/>
  <c r="I27" i="1"/>
  <c r="I10" i="1"/>
  <c r="I9" i="1" s="1"/>
  <c r="H27" i="1"/>
  <c r="H10" i="1"/>
  <c r="H9" i="1" s="1"/>
  <c r="H13" i="1"/>
  <c r="K9" i="1" l="1"/>
  <c r="G27" i="1"/>
  <c r="O27" i="1" s="1"/>
  <c r="G13" i="1"/>
  <c r="O13" i="1" s="1"/>
  <c r="G10" i="1"/>
  <c r="O10" i="1" s="1"/>
  <c r="P10" i="1" l="1"/>
  <c r="P13" i="1"/>
  <c r="G9" i="1"/>
  <c r="O9" i="1" s="1"/>
  <c r="P9" i="1" l="1"/>
  <c r="P27" i="1" l="1"/>
</calcChain>
</file>

<file path=xl/sharedStrings.xml><?xml version="1.0" encoding="utf-8"?>
<sst xmlns="http://schemas.openxmlformats.org/spreadsheetml/2006/main" count="71" uniqueCount="57">
  <si>
    <t>UNIDAD DE MEDIDA</t>
  </si>
  <si>
    <t xml:space="preserve">ACCIONES </t>
  </si>
  <si>
    <t>Documento</t>
  </si>
  <si>
    <t xml:space="preserve">Persona </t>
  </si>
  <si>
    <t xml:space="preserve">Documento </t>
  </si>
  <si>
    <t>Evento</t>
  </si>
  <si>
    <t xml:space="preserve">Evento </t>
  </si>
  <si>
    <t xml:space="preserve">Registro </t>
  </si>
  <si>
    <t xml:space="preserve">Entidad </t>
  </si>
  <si>
    <t xml:space="preserve">PROGRAMA 15: ASISTENCIA Y PROTECCIÓN AL CONSUMIDOR Y SUPERVISIÓN DEL COMERCIO INTERNO </t>
  </si>
  <si>
    <t xml:space="preserve">Consumidores beneficiados con servicios de asistencia, protección y educación sobre sus derechos y obligaciones. </t>
  </si>
  <si>
    <t xml:space="preserve">Consumidores y usuarios capacitados sobre derechos  y obligaciones.
</t>
  </si>
  <si>
    <t xml:space="preserve">Personas capacitadas </t>
  </si>
  <si>
    <t xml:space="preserve">Asesorías técnicas sobre derechos y obligaciones </t>
  </si>
  <si>
    <t xml:space="preserve">Consumidores y usuarios beneficiados con servicios de  atención y resolución de quejas.
</t>
  </si>
  <si>
    <t xml:space="preserve">Autorización de libro de quejas </t>
  </si>
  <si>
    <t xml:space="preserve">Resolución de autorización de contratos de adhesión </t>
  </si>
  <si>
    <t xml:space="preserve">Registro y base de datos de quejas recibidas y recepción de expedientes de instrumentos de mediación y pesaje y contratos de Adhesión </t>
  </si>
  <si>
    <t>Población orientada a través de la información brindada a los medios de comunicación de las acciones de DIACO.</t>
  </si>
  <si>
    <t>Resoluciones de dirección e informes</t>
  </si>
  <si>
    <t xml:space="preserve">Reproducción y distribución de material educativo-informativo  </t>
  </si>
  <si>
    <t xml:space="preserve">RESULTADO INSTITUCIONAL </t>
  </si>
  <si>
    <t xml:space="preserve">PRODUCTO </t>
  </si>
  <si>
    <t>SUBPRODUCTO</t>
  </si>
  <si>
    <t xml:space="preserve">AVANCE ACUMULADO ENERO-DICIEMBRE </t>
  </si>
  <si>
    <t xml:space="preserve">% AVANCE ACUMULADO ENERO - DICIEMBRE </t>
  </si>
  <si>
    <t xml:space="preserve">OBJETIVO OPERATIVO </t>
  </si>
  <si>
    <t xml:space="preserve">Acción </t>
  </si>
  <si>
    <t xml:space="preserve">Actividad </t>
  </si>
  <si>
    <t xml:space="preserve">Promover la calidad en los bienes y servicios para satisfacción del consumidor. </t>
  </si>
  <si>
    <t xml:space="preserve">Educar, informar y defender los derechos de los consumidores y usuarios, aplicando la  Ley de Protección al Consumidor y Usuario, Decreto 6-2003 del congreso de la República y su Reglamento AG. No. 777-2003, la cual tiene por objeto promover, divulgar y defender los derechos de los consumidores y usuarios, establecer las infracciones, sanciones y los procedimientos aplicables en dicha materia. </t>
  </si>
  <si>
    <t xml:space="preserve"> Servicios de Asistencia, Protección y Educación al Consumidor.</t>
  </si>
  <si>
    <t>Verificación y vigilancia de las obligaciones de los proveedores para beneficio de los consumidores y usuarios guatemaltecos enmarcados en la Ley de protección al consumidor Decreto 6-2003 y su Reglamento AG. 777-2003 Seguimiento al proceso de aprobación de la Ley de Creación de la Procuraduría del Consumidor.</t>
  </si>
  <si>
    <t>Servicios de Supervisión del Comercio Interno.</t>
  </si>
  <si>
    <t>No.</t>
  </si>
  <si>
    <t xml:space="preserve">INDICADOR </t>
  </si>
  <si>
    <t>Crecimiento en la atención de los derechos y obligaciones del consumidor.</t>
  </si>
  <si>
    <t xml:space="preserve">META VIGENTE  </t>
  </si>
  <si>
    <t>MINISTERIO DE ECONOMÍA 
PLAN OPERATIVO ANUAL 2022</t>
  </si>
  <si>
    <t>Para el 2023, se ha incrementado en 28.0 puntos porcentuales el número de consumidores y usuarios atendidos sobre sus derechos y obligaciones (Línea base de 40,377 en 2019 a 51, 682 en 2023)</t>
  </si>
  <si>
    <t xml:space="preserve">Verificación de certificados de Calibración de instrumentos de medición y pesaje </t>
  </si>
  <si>
    <t xml:space="preserve">Conferencia a través de plataforma digital </t>
  </si>
  <si>
    <t>ENERO</t>
  </si>
  <si>
    <t>Eventos de promoción  de los derechos de los consumidores y obligaciones de los proveedores</t>
  </si>
  <si>
    <t xml:space="preserve">Empresas beneficiadas con resoluciones de autorización de instrumentos de control. </t>
  </si>
  <si>
    <t>Consumidores y usuarios informados sobre derechos y obligaciones en materia de consumo a través de plataformas digitales.</t>
  </si>
  <si>
    <t>Supervisión a proveedores que informan y publican sus productos y servicios que comercializan.</t>
  </si>
  <si>
    <t>Supervisión a proveedores que comercializan combustibles y gas propano (GLP) en cumplimiento del Plan Centinela.</t>
  </si>
  <si>
    <t>Supervisión a proveedores para el cumplimiento de sus obligaciones.</t>
  </si>
  <si>
    <t>FEBRERO</t>
  </si>
  <si>
    <t>MARZO</t>
  </si>
  <si>
    <t>ABRIL</t>
  </si>
  <si>
    <t>MAYO</t>
  </si>
  <si>
    <t>JUNIO</t>
  </si>
  <si>
    <t>JULIO</t>
  </si>
  <si>
    <t>AGOSTO</t>
  </si>
  <si>
    <t xml:space="preserve">INFORMACIÓN RELEVANTE/       ALERTAS/ PROBLEMAS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</si>
</sst>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&quot;Q&quot;* #,##0.00_);_(&quot;Q&quot;* \(#,##0.00\);_(&quot;Q&quot;* &quot;-&quot;??_);_(@_)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sz val="11"/>
      <color theme="1"/>
      <name val="Candara"/>
      <family val="2"/>
    </font>
    <font>
      <b/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9"/>
      <color rgb="FF000000"/>
      <name val="Times New Roman"/>
      <family val="1"/>
    </font>
    <font>
      <b/>
      <sz val="14"/>
      <name val="Times New Roman"/>
      <family val="1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6"/>
      <color theme="0"/>
      <name val="Times New Roman"/>
      <family val="1"/>
    </font>
    <font>
      <sz val="11"/>
      <color indexed="8"/>
      <name val="Calibri"/>
      <family val="2"/>
    </font>
    <font>
      <sz val="12"/>
      <color indexed="8"/>
      <name val="Arial"/>
      <family val="2"/>
    </font>
    <font>
      <b/>
      <sz val="12"/>
      <name val="Times New Roman"/>
      <family val="1"/>
    </font>
    <font>
      <b/>
      <sz val="10"/>
      <color theme="1"/>
      <name val="Arial"/>
      <family val="2"/>
    </font>
    <font>
      <b/>
      <sz val="8"/>
      <color theme="0"/>
      <name val="Arial"/>
      <family val="2"/>
    </font>
    <font>
      <b/>
      <sz val="8"/>
      <color theme="1"/>
      <name val="Arial"/>
      <family val="2"/>
    </font>
    <font>
      <b/>
      <sz val="8"/>
      <color indexed="8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8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3" fillId="0" borderId="0">
      <alignment vertical="top"/>
    </xf>
    <xf numFmtId="43" fontId="13" fillId="0" borderId="0" applyFont="0" applyFill="0" applyBorder="0" applyAlignment="0" applyProtection="0">
      <alignment vertical="top"/>
    </xf>
    <xf numFmtId="9" fontId="13" fillId="0" borderId="0" applyFont="0" applyFill="0" applyBorder="0" applyAlignment="0" applyProtection="0">
      <alignment vertical="top"/>
    </xf>
    <xf numFmtId="43" fontId="13" fillId="0" borderId="0" applyFont="0" applyFill="0" applyBorder="0" applyAlignment="0" applyProtection="0">
      <alignment vertical="top"/>
    </xf>
    <xf numFmtId="0" fontId="15" fillId="0" borderId="0"/>
  </cellStyleXfs>
  <cellXfs count="58">
    <xf numFmtId="0" fontId="0" fillId="0" borderId="0" xfId="0"/>
    <xf numFmtId="0" fontId="3" fillId="0" borderId="0" xfId="1"/>
    <xf numFmtId="0" fontId="3" fillId="0" borderId="1" xfId="1" applyBorder="1"/>
    <xf numFmtId="0" fontId="3" fillId="2" borderId="0" xfId="1" applyFill="1"/>
    <xf numFmtId="3" fontId="8" fillId="2" borderId="1" xfId="1" applyNumberFormat="1" applyFont="1" applyFill="1" applyBorder="1" applyAlignment="1">
      <alignment horizontal="center" vertical="top" wrapText="1"/>
    </xf>
    <xf numFmtId="164" fontId="5" fillId="2" borderId="1" xfId="1" applyNumberFormat="1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top" wrapText="1"/>
    </xf>
    <xf numFmtId="3" fontId="3" fillId="0" borderId="1" xfId="1" applyNumberFormat="1" applyBorder="1"/>
    <xf numFmtId="3" fontId="8" fillId="2" borderId="1" xfId="1" applyNumberFormat="1" applyFont="1" applyFill="1" applyBorder="1" applyAlignment="1">
      <alignment vertical="top" wrapText="1"/>
    </xf>
    <xf numFmtId="0" fontId="2" fillId="2" borderId="1" xfId="4" applyFont="1" applyFill="1" applyBorder="1" applyAlignment="1">
      <alignment horizontal="justify" vertical="center" wrapText="1"/>
    </xf>
    <xf numFmtId="0" fontId="12" fillId="8" borderId="1" xfId="1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justify" vertical="top" wrapText="1"/>
    </xf>
    <xf numFmtId="0" fontId="16" fillId="2" borderId="1" xfId="9" applyFont="1" applyFill="1" applyBorder="1"/>
    <xf numFmtId="0" fontId="16" fillId="2" borderId="1" xfId="9" applyFont="1" applyFill="1" applyBorder="1" applyAlignment="1"/>
    <xf numFmtId="3" fontId="7" fillId="2" borderId="1" xfId="0" applyNumberFormat="1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justify" vertical="top" wrapText="1"/>
    </xf>
    <xf numFmtId="3" fontId="7" fillId="2" borderId="1" xfId="0" applyNumberFormat="1" applyFont="1" applyFill="1" applyBorder="1" applyAlignment="1">
      <alignment horizontal="center" vertical="center" wrapText="1"/>
    </xf>
    <xf numFmtId="3" fontId="9" fillId="2" borderId="1" xfId="0" applyNumberFormat="1" applyFont="1" applyFill="1" applyBorder="1" applyAlignment="1">
      <alignment horizontal="center" vertical="center" wrapText="1"/>
    </xf>
    <xf numFmtId="3" fontId="6" fillId="2" borderId="1" xfId="1" applyNumberFormat="1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9" fontId="6" fillId="2" borderId="1" xfId="1" applyNumberFormat="1" applyFont="1" applyFill="1" applyBorder="1" applyAlignment="1">
      <alignment horizontal="center" vertical="center" wrapText="1"/>
    </xf>
    <xf numFmtId="9" fontId="8" fillId="2" borderId="1" xfId="1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justify" vertical="center" wrapText="1"/>
    </xf>
    <xf numFmtId="0" fontId="7" fillId="2" borderId="2" xfId="0" applyFont="1" applyFill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2" fillId="6" borderId="1" xfId="1" applyFont="1" applyFill="1" applyBorder="1" applyAlignment="1">
      <alignment horizontal="center" vertical="center" wrapText="1"/>
    </xf>
    <xf numFmtId="0" fontId="18" fillId="4" borderId="1" xfId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0" fontId="19" fillId="10" borderId="1" xfId="1" applyFont="1" applyFill="1" applyBorder="1" applyAlignment="1">
      <alignment horizontal="center" vertical="center" wrapText="1"/>
    </xf>
    <xf numFmtId="3" fontId="3" fillId="0" borderId="0" xfId="1" applyNumberFormat="1"/>
    <xf numFmtId="0" fontId="20" fillId="4" borderId="1" xfId="1" applyFont="1" applyFill="1" applyBorder="1" applyAlignment="1">
      <alignment horizontal="center" vertical="center" wrapText="1"/>
    </xf>
    <xf numFmtId="0" fontId="21" fillId="3" borderId="1" xfId="2" applyFont="1" applyFill="1" applyBorder="1" applyAlignment="1">
      <alignment horizontal="center" vertical="center"/>
    </xf>
    <xf numFmtId="0" fontId="17" fillId="7" borderId="1" xfId="1" applyFont="1" applyFill="1" applyBorder="1" applyAlignment="1">
      <alignment horizontal="left" vertical="center" wrapText="1"/>
    </xf>
    <xf numFmtId="0" fontId="4" fillId="7" borderId="1" xfId="0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4" fillId="7" borderId="2" xfId="0" applyFont="1" applyFill="1" applyBorder="1" applyAlignment="1">
      <alignment horizontal="left" vertical="center" wrapText="1"/>
    </xf>
    <xf numFmtId="0" fontId="4" fillId="7" borderId="4" xfId="0" applyFont="1" applyFill="1" applyBorder="1" applyAlignment="1">
      <alignment horizontal="left" vertical="center" wrapText="1"/>
    </xf>
    <xf numFmtId="0" fontId="4" fillId="7" borderId="3" xfId="0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left" vertical="center" wrapText="1"/>
    </xf>
    <xf numFmtId="0" fontId="4" fillId="2" borderId="2" xfId="1" applyFont="1" applyFill="1" applyBorder="1" applyAlignment="1">
      <alignment horizontal="left" vertical="center" wrapText="1"/>
    </xf>
    <xf numFmtId="0" fontId="4" fillId="2" borderId="4" xfId="1" applyFont="1" applyFill="1" applyBorder="1" applyAlignment="1">
      <alignment horizontal="left" vertical="center" wrapText="1"/>
    </xf>
    <xf numFmtId="0" fontId="17" fillId="7" borderId="2" xfId="1" applyFont="1" applyFill="1" applyBorder="1" applyAlignment="1">
      <alignment horizontal="left" vertical="center" wrapText="1"/>
    </xf>
    <xf numFmtId="0" fontId="17" fillId="7" borderId="3" xfId="1" applyFont="1" applyFill="1" applyBorder="1" applyAlignment="1">
      <alignment horizontal="left" vertical="center" wrapText="1"/>
    </xf>
    <xf numFmtId="0" fontId="11" fillId="5" borderId="1" xfId="1" applyFont="1" applyFill="1" applyBorder="1" applyAlignment="1">
      <alignment horizontal="left" vertical="center" wrapText="1"/>
    </xf>
    <xf numFmtId="0" fontId="14" fillId="9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17" fillId="7" borderId="1" xfId="1" applyFont="1" applyFill="1" applyBorder="1" applyAlignment="1">
      <alignment horizontal="left" vertical="top" wrapText="1"/>
    </xf>
    <xf numFmtId="0" fontId="4" fillId="7" borderId="1" xfId="1" applyFont="1" applyFill="1" applyBorder="1" applyAlignment="1">
      <alignment horizontal="left" vertical="center" wrapText="1"/>
    </xf>
  </cellXfs>
  <cellStyles count="10">
    <cellStyle name="Millares 2" xfId="6" xr:uid="{00000000-0005-0000-0000-000000000000}"/>
    <cellStyle name="Millares 2 2" xfId="8" xr:uid="{00000000-0005-0000-0000-000001000000}"/>
    <cellStyle name="Normal" xfId="0" builtinId="0"/>
    <cellStyle name="Normal 2" xfId="3" xr:uid="{00000000-0005-0000-0000-000003000000}"/>
    <cellStyle name="Normal 2 2 2" xfId="4" xr:uid="{00000000-0005-0000-0000-000004000000}"/>
    <cellStyle name="Normal 3" xfId="5" xr:uid="{00000000-0005-0000-0000-000005000000}"/>
    <cellStyle name="Normal 3 3" xfId="2" xr:uid="{00000000-0005-0000-0000-000006000000}"/>
    <cellStyle name="Normal 4" xfId="1" xr:uid="{00000000-0005-0000-0000-000007000000}"/>
    <cellStyle name="Normal_Xl0000062" xfId="9" xr:uid="{00000000-0005-0000-0000-000008000000}"/>
    <cellStyle name="Porcentaje 2" xfId="7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5"/>
  <sheetViews>
    <sheetView showGridLines="0" tabSelected="1" zoomScaleNormal="100" zoomScaleSheetLayoutView="115" zoomScalePageLayoutView="70" workbookViewId="0">
      <selection activeCell="U10" sqref="U10"/>
    </sheetView>
  </sheetViews>
  <sheetFormatPr baseColWidth="10" defaultColWidth="11.42578125" defaultRowHeight="12.75" x14ac:dyDescent="0.2"/>
  <cols>
    <col min="1" max="1" width="4.42578125" style="1" customWidth="1"/>
    <col min="2" max="2" width="22.140625" style="1" customWidth="1"/>
    <col min="3" max="3" width="21.85546875" style="1" customWidth="1"/>
    <col min="4" max="4" width="25.5703125" style="1" customWidth="1"/>
    <col min="5" max="5" width="9" style="1" customWidth="1"/>
    <col min="6" max="6" width="9.5703125" style="1" customWidth="1"/>
    <col min="7" max="7" width="7.7109375" style="1" customWidth="1"/>
    <col min="8" max="8" width="7.85546875" style="1" customWidth="1"/>
    <col min="9" max="11" width="7.7109375" style="1" customWidth="1"/>
    <col min="12" max="13" width="7.85546875" style="1" customWidth="1"/>
    <col min="14" max="14" width="8.5703125" style="1" customWidth="1"/>
    <col min="15" max="15" width="11.42578125" style="1" customWidth="1"/>
    <col min="16" max="16" width="10.85546875" style="1" customWidth="1"/>
    <col min="17" max="17" width="12.140625" style="1" customWidth="1"/>
    <col min="18" max="16384" width="11.42578125" style="1"/>
  </cols>
  <sheetData>
    <row r="1" spans="1:19" ht="35.25" customHeight="1" x14ac:dyDescent="0.2">
      <c r="A1" s="52" t="s">
        <v>38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</row>
    <row r="2" spans="1:19" ht="24.75" customHeight="1" x14ac:dyDescent="0.2">
      <c r="A2" s="51" t="s">
        <v>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</row>
    <row r="3" spans="1:19" s="3" customFormat="1" ht="20.25" customHeight="1" x14ac:dyDescent="0.2">
      <c r="A3" s="46" t="s">
        <v>26</v>
      </c>
      <c r="B3" s="46"/>
      <c r="C3" s="40" t="s">
        <v>29</v>
      </c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2"/>
    </row>
    <row r="4" spans="1:19" s="3" customFormat="1" ht="30" customHeight="1" x14ac:dyDescent="0.2">
      <c r="A4" s="46" t="s">
        <v>21</v>
      </c>
      <c r="B4" s="46"/>
      <c r="C4" s="40" t="s">
        <v>39</v>
      </c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2"/>
    </row>
    <row r="5" spans="1:19" s="3" customFormat="1" ht="23.25" customHeight="1" x14ac:dyDescent="0.2">
      <c r="A5" s="47" t="s">
        <v>35</v>
      </c>
      <c r="B5" s="48"/>
      <c r="C5" s="53" t="s">
        <v>36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5"/>
    </row>
    <row r="6" spans="1:19" s="3" customFormat="1" ht="40.5" customHeight="1" x14ac:dyDescent="0.2">
      <c r="A6" s="56" t="s">
        <v>27</v>
      </c>
      <c r="B6" s="56"/>
      <c r="C6" s="43" t="s">
        <v>30</v>
      </c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5"/>
    </row>
    <row r="7" spans="1:19" s="3" customFormat="1" ht="19.5" customHeight="1" x14ac:dyDescent="0.2">
      <c r="A7" s="57" t="s">
        <v>28</v>
      </c>
      <c r="B7" s="57"/>
      <c r="C7" s="43" t="s">
        <v>31</v>
      </c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5"/>
    </row>
    <row r="8" spans="1:19" ht="51" customHeight="1" x14ac:dyDescent="0.2">
      <c r="A8" s="31" t="s">
        <v>34</v>
      </c>
      <c r="B8" s="32" t="s">
        <v>22</v>
      </c>
      <c r="C8" s="36" t="s">
        <v>23</v>
      </c>
      <c r="D8" s="36" t="s">
        <v>1</v>
      </c>
      <c r="E8" s="36" t="s">
        <v>0</v>
      </c>
      <c r="F8" s="36" t="s">
        <v>37</v>
      </c>
      <c r="G8" s="37" t="s">
        <v>42</v>
      </c>
      <c r="H8" s="37" t="s">
        <v>49</v>
      </c>
      <c r="I8" s="37" t="s">
        <v>50</v>
      </c>
      <c r="J8" s="37" t="s">
        <v>51</v>
      </c>
      <c r="K8" s="37" t="s">
        <v>52</v>
      </c>
      <c r="L8" s="37" t="s">
        <v>53</v>
      </c>
      <c r="M8" s="37" t="s">
        <v>54</v>
      </c>
      <c r="N8" s="37" t="s">
        <v>55</v>
      </c>
      <c r="O8" s="34" t="s">
        <v>24</v>
      </c>
      <c r="P8" s="34" t="s">
        <v>25</v>
      </c>
      <c r="Q8" s="34" t="s">
        <v>56</v>
      </c>
    </row>
    <row r="9" spans="1:19" ht="67.5" customHeight="1" x14ac:dyDescent="0.2">
      <c r="A9" s="30">
        <v>1</v>
      </c>
      <c r="B9" s="17" t="s">
        <v>10</v>
      </c>
      <c r="C9" s="6"/>
      <c r="D9" s="7"/>
      <c r="E9" s="25" t="s">
        <v>3</v>
      </c>
      <c r="F9" s="18">
        <v>55730</v>
      </c>
      <c r="G9" s="21">
        <f t="shared" ref="G9:K9" si="0">+G10+G17+G24</f>
        <v>3873</v>
      </c>
      <c r="H9" s="21">
        <f t="shared" si="0"/>
        <v>3008</v>
      </c>
      <c r="I9" s="21">
        <f t="shared" si="0"/>
        <v>5245</v>
      </c>
      <c r="J9" s="21">
        <f t="shared" si="0"/>
        <v>4128</v>
      </c>
      <c r="K9" s="21">
        <f t="shared" si="0"/>
        <v>4199</v>
      </c>
      <c r="L9" s="21">
        <f>+L10+L17+L24</f>
        <v>3457</v>
      </c>
      <c r="M9" s="21">
        <f>+M10+M17+M24</f>
        <v>5650</v>
      </c>
      <c r="N9" s="21">
        <f>+N10+N17+N24</f>
        <v>5570</v>
      </c>
      <c r="O9" s="18">
        <f t="shared" ref="O9:O24" si="1">SUM(G9:N9)</f>
        <v>35130</v>
      </c>
      <c r="P9" s="23">
        <f t="shared" ref="P9:P24" si="2">+O9/F9</f>
        <v>0.6303606675040373</v>
      </c>
      <c r="Q9" s="10"/>
      <c r="S9" s="35"/>
    </row>
    <row r="10" spans="1:19" ht="42" customHeight="1" x14ac:dyDescent="0.2">
      <c r="A10" s="2"/>
      <c r="B10" s="15"/>
      <c r="C10" s="11" t="s">
        <v>11</v>
      </c>
      <c r="D10" s="7"/>
      <c r="E10" s="25" t="s">
        <v>3</v>
      </c>
      <c r="F10" s="18">
        <v>45275</v>
      </c>
      <c r="G10" s="21">
        <f t="shared" ref="G10:K10" si="3">+G11+G12</f>
        <v>2933</v>
      </c>
      <c r="H10" s="21">
        <f t="shared" si="3"/>
        <v>2640</v>
      </c>
      <c r="I10" s="21">
        <f t="shared" si="3"/>
        <v>4461</v>
      </c>
      <c r="J10" s="21">
        <f t="shared" si="3"/>
        <v>3125</v>
      </c>
      <c r="K10" s="21">
        <f t="shared" si="3"/>
        <v>3788</v>
      </c>
      <c r="L10" s="21">
        <f>+L11+L12</f>
        <v>3064</v>
      </c>
      <c r="M10" s="21">
        <f>+M11+M12</f>
        <v>4935</v>
      </c>
      <c r="N10" s="21">
        <f>+N11+N12</f>
        <v>4973</v>
      </c>
      <c r="O10" s="18">
        <f t="shared" si="1"/>
        <v>29919</v>
      </c>
      <c r="P10" s="23">
        <f t="shared" si="2"/>
        <v>0.66082827167310876</v>
      </c>
      <c r="Q10" s="8"/>
    </row>
    <row r="11" spans="1:19" ht="18" customHeight="1" x14ac:dyDescent="0.2">
      <c r="A11" s="2"/>
      <c r="B11" s="15"/>
      <c r="C11" s="6"/>
      <c r="D11" s="28" t="s">
        <v>12</v>
      </c>
      <c r="E11" s="26" t="s">
        <v>3</v>
      </c>
      <c r="F11" s="19">
        <v>23231</v>
      </c>
      <c r="G11" s="22">
        <v>776</v>
      </c>
      <c r="H11" s="22">
        <v>808</v>
      </c>
      <c r="I11" s="22">
        <v>1130</v>
      </c>
      <c r="J11" s="22">
        <v>1064</v>
      </c>
      <c r="K11" s="22">
        <v>2083</v>
      </c>
      <c r="L11" s="22">
        <v>1169</v>
      </c>
      <c r="M11" s="22">
        <v>3024</v>
      </c>
      <c r="N11" s="22">
        <v>3066</v>
      </c>
      <c r="O11" s="19">
        <f t="shared" si="1"/>
        <v>13120</v>
      </c>
      <c r="P11" s="24">
        <f t="shared" si="2"/>
        <v>0.56476260169600967</v>
      </c>
      <c r="Q11" s="8"/>
    </row>
    <row r="12" spans="1:19" ht="28.5" customHeight="1" x14ac:dyDescent="0.2">
      <c r="A12" s="2"/>
      <c r="B12" s="15"/>
      <c r="C12" s="6"/>
      <c r="D12" s="28" t="s">
        <v>13</v>
      </c>
      <c r="E12" s="26" t="s">
        <v>3</v>
      </c>
      <c r="F12" s="19">
        <v>22044</v>
      </c>
      <c r="G12" s="22">
        <v>2157</v>
      </c>
      <c r="H12" s="22">
        <v>1832</v>
      </c>
      <c r="I12" s="22">
        <v>3331</v>
      </c>
      <c r="J12" s="22">
        <v>2061</v>
      </c>
      <c r="K12" s="22">
        <v>1705</v>
      </c>
      <c r="L12" s="22">
        <v>1895</v>
      </c>
      <c r="M12" s="22">
        <v>1911</v>
      </c>
      <c r="N12" s="22">
        <v>1907</v>
      </c>
      <c r="O12" s="19">
        <f t="shared" si="1"/>
        <v>16799</v>
      </c>
      <c r="P12" s="24">
        <f t="shared" si="2"/>
        <v>0.76206677553982938</v>
      </c>
      <c r="Q12" s="8"/>
    </row>
    <row r="13" spans="1:19" ht="55.5" customHeight="1" x14ac:dyDescent="0.2">
      <c r="A13" s="2"/>
      <c r="B13" s="15"/>
      <c r="C13" s="11" t="s">
        <v>44</v>
      </c>
      <c r="D13" s="12"/>
      <c r="E13" s="27" t="s">
        <v>8</v>
      </c>
      <c r="F13" s="18">
        <v>16056</v>
      </c>
      <c r="G13" s="21">
        <f t="shared" ref="G13:K13" si="4">+G14+G15+G16</f>
        <v>791</v>
      </c>
      <c r="H13" s="21">
        <f t="shared" si="4"/>
        <v>1196</v>
      </c>
      <c r="I13" s="21">
        <f t="shared" si="4"/>
        <v>1223</v>
      </c>
      <c r="J13" s="21">
        <f t="shared" si="4"/>
        <v>1284</v>
      </c>
      <c r="K13" s="21">
        <f t="shared" si="4"/>
        <v>1177</v>
      </c>
      <c r="L13" s="21">
        <f>+L14+L15+L16</f>
        <v>1761</v>
      </c>
      <c r="M13" s="21">
        <f>+M14+M15+M16</f>
        <v>1281</v>
      </c>
      <c r="N13" s="21">
        <f>+N14+N15+N16</f>
        <v>1441</v>
      </c>
      <c r="O13" s="18">
        <f t="shared" si="1"/>
        <v>10154</v>
      </c>
      <c r="P13" s="23">
        <f t="shared" si="2"/>
        <v>0.63241155954160444</v>
      </c>
      <c r="Q13" s="4"/>
    </row>
    <row r="14" spans="1:19" ht="19.5" customHeight="1" x14ac:dyDescent="0.2">
      <c r="A14" s="2"/>
      <c r="B14" s="15"/>
      <c r="C14" s="13"/>
      <c r="D14" s="28" t="s">
        <v>15</v>
      </c>
      <c r="E14" s="27" t="s">
        <v>8</v>
      </c>
      <c r="F14" s="19">
        <v>11000</v>
      </c>
      <c r="G14" s="22">
        <v>760</v>
      </c>
      <c r="H14" s="22">
        <v>1049</v>
      </c>
      <c r="I14" s="22">
        <v>1087</v>
      </c>
      <c r="J14" s="22">
        <v>1092</v>
      </c>
      <c r="K14" s="22">
        <v>1002</v>
      </c>
      <c r="L14" s="22">
        <v>1013</v>
      </c>
      <c r="M14" s="22">
        <v>1044</v>
      </c>
      <c r="N14" s="22">
        <v>1134</v>
      </c>
      <c r="O14" s="19">
        <f t="shared" si="1"/>
        <v>8181</v>
      </c>
      <c r="P14" s="24">
        <f t="shared" si="2"/>
        <v>0.74372727272727268</v>
      </c>
      <c r="Q14" s="8"/>
    </row>
    <row r="15" spans="1:19" ht="30" customHeight="1" x14ac:dyDescent="0.2">
      <c r="A15" s="2"/>
      <c r="B15" s="15"/>
      <c r="C15" s="13"/>
      <c r="D15" s="28" t="s">
        <v>16</v>
      </c>
      <c r="E15" s="27" t="s">
        <v>8</v>
      </c>
      <c r="F15" s="19">
        <v>800</v>
      </c>
      <c r="G15" s="22">
        <v>31</v>
      </c>
      <c r="H15" s="22">
        <v>46</v>
      </c>
      <c r="I15" s="22">
        <v>34</v>
      </c>
      <c r="J15" s="22">
        <v>27</v>
      </c>
      <c r="K15" s="22">
        <v>44</v>
      </c>
      <c r="L15" s="22">
        <v>80</v>
      </c>
      <c r="M15" s="22">
        <v>69</v>
      </c>
      <c r="N15" s="22">
        <v>33</v>
      </c>
      <c r="O15" s="19">
        <f t="shared" si="1"/>
        <v>364</v>
      </c>
      <c r="P15" s="24">
        <f t="shared" si="2"/>
        <v>0.45500000000000002</v>
      </c>
      <c r="Q15" s="8"/>
    </row>
    <row r="16" spans="1:19" ht="42" customHeight="1" x14ac:dyDescent="0.2">
      <c r="A16" s="2"/>
      <c r="B16" s="15"/>
      <c r="C16" s="13"/>
      <c r="D16" s="28" t="s">
        <v>40</v>
      </c>
      <c r="E16" s="27" t="s">
        <v>8</v>
      </c>
      <c r="F16" s="19">
        <v>4256</v>
      </c>
      <c r="G16" s="22">
        <v>0</v>
      </c>
      <c r="H16" s="22">
        <v>101</v>
      </c>
      <c r="I16" s="22">
        <v>102</v>
      </c>
      <c r="J16" s="22">
        <v>165</v>
      </c>
      <c r="K16" s="22">
        <v>131</v>
      </c>
      <c r="L16" s="22">
        <v>668</v>
      </c>
      <c r="M16" s="22">
        <v>168</v>
      </c>
      <c r="N16" s="22">
        <v>274</v>
      </c>
      <c r="O16" s="19">
        <f t="shared" si="1"/>
        <v>1609</v>
      </c>
      <c r="P16" s="24">
        <f t="shared" si="2"/>
        <v>0.3780545112781955</v>
      </c>
      <c r="Q16" s="8"/>
    </row>
    <row r="17" spans="1:19" ht="55.5" customHeight="1" x14ac:dyDescent="0.2">
      <c r="A17" s="2"/>
      <c r="B17" s="15"/>
      <c r="C17" s="11" t="s">
        <v>14</v>
      </c>
      <c r="D17" s="12"/>
      <c r="E17" s="26" t="s">
        <v>3</v>
      </c>
      <c r="F17" s="18">
        <v>5849</v>
      </c>
      <c r="G17" s="21">
        <v>363</v>
      </c>
      <c r="H17" s="21">
        <v>368</v>
      </c>
      <c r="I17" s="21">
        <v>334</v>
      </c>
      <c r="J17" s="21">
        <v>218</v>
      </c>
      <c r="K17" s="21">
        <v>359</v>
      </c>
      <c r="L17" s="21">
        <v>393</v>
      </c>
      <c r="M17" s="21">
        <v>407</v>
      </c>
      <c r="N17" s="21">
        <v>476</v>
      </c>
      <c r="O17" s="18">
        <f t="shared" si="1"/>
        <v>2918</v>
      </c>
      <c r="P17" s="23">
        <f t="shared" si="2"/>
        <v>0.49888869892289278</v>
      </c>
      <c r="Q17" s="4"/>
    </row>
    <row r="18" spans="1:19" ht="66.75" customHeight="1" x14ac:dyDescent="0.2">
      <c r="A18" s="2"/>
      <c r="B18" s="16"/>
      <c r="C18" s="13"/>
      <c r="D18" s="9" t="s">
        <v>17</v>
      </c>
      <c r="E18" s="27" t="s">
        <v>7</v>
      </c>
      <c r="F18" s="19">
        <v>15000</v>
      </c>
      <c r="G18" s="22">
        <v>664</v>
      </c>
      <c r="H18" s="22">
        <v>1144</v>
      </c>
      <c r="I18" s="22">
        <v>1325</v>
      </c>
      <c r="J18" s="22">
        <v>828</v>
      </c>
      <c r="K18" s="22">
        <v>737</v>
      </c>
      <c r="L18" s="22">
        <v>1456</v>
      </c>
      <c r="M18" s="22">
        <v>1083</v>
      </c>
      <c r="N18" s="22">
        <v>1194</v>
      </c>
      <c r="O18" s="19">
        <f t="shared" si="1"/>
        <v>8431</v>
      </c>
      <c r="P18" s="24">
        <f t="shared" si="2"/>
        <v>0.56206666666666671</v>
      </c>
      <c r="Q18" s="5"/>
    </row>
    <row r="19" spans="1:19" ht="48" customHeight="1" x14ac:dyDescent="0.2">
      <c r="A19" s="2"/>
      <c r="B19" s="16"/>
      <c r="C19" s="13"/>
      <c r="D19" s="9" t="s">
        <v>43</v>
      </c>
      <c r="E19" s="27" t="s">
        <v>5</v>
      </c>
      <c r="F19" s="19">
        <v>600</v>
      </c>
      <c r="G19" s="22">
        <v>79</v>
      </c>
      <c r="H19" s="22">
        <v>107</v>
      </c>
      <c r="I19" s="22">
        <v>90</v>
      </c>
      <c r="J19" s="22">
        <v>213</v>
      </c>
      <c r="K19" s="22">
        <v>44</v>
      </c>
      <c r="L19" s="22">
        <v>60</v>
      </c>
      <c r="M19" s="22">
        <v>85</v>
      </c>
      <c r="N19" s="22">
        <v>96</v>
      </c>
      <c r="O19" s="19">
        <f t="shared" si="1"/>
        <v>774</v>
      </c>
      <c r="P19" s="24">
        <f t="shared" si="2"/>
        <v>1.29</v>
      </c>
      <c r="Q19" s="5"/>
    </row>
    <row r="20" spans="1:19" ht="31.5" customHeight="1" x14ac:dyDescent="0.2">
      <c r="A20" s="2"/>
      <c r="B20" s="16"/>
      <c r="C20" s="13"/>
      <c r="D20" s="9" t="s">
        <v>41</v>
      </c>
      <c r="E20" s="27" t="s">
        <v>5</v>
      </c>
      <c r="F20" s="19">
        <v>129</v>
      </c>
      <c r="G20" s="22">
        <v>2</v>
      </c>
      <c r="H20" s="22">
        <v>0</v>
      </c>
      <c r="I20" s="22">
        <v>9</v>
      </c>
      <c r="J20" s="22">
        <v>15</v>
      </c>
      <c r="K20" s="22">
        <v>16</v>
      </c>
      <c r="L20" s="22">
        <v>0</v>
      </c>
      <c r="M20" s="22">
        <v>9</v>
      </c>
      <c r="N20" s="22">
        <v>9</v>
      </c>
      <c r="O20" s="19">
        <f t="shared" si="1"/>
        <v>60</v>
      </c>
      <c r="P20" s="24">
        <f t="shared" si="2"/>
        <v>0.46511627906976744</v>
      </c>
      <c r="Q20" s="5"/>
    </row>
    <row r="21" spans="1:19" ht="58.5" customHeight="1" x14ac:dyDescent="0.2">
      <c r="A21" s="2"/>
      <c r="B21" s="16"/>
      <c r="C21" s="13"/>
      <c r="D21" s="9" t="s">
        <v>18</v>
      </c>
      <c r="E21" s="26" t="s">
        <v>5</v>
      </c>
      <c r="F21" s="19">
        <v>1500</v>
      </c>
      <c r="G21" s="22">
        <v>98</v>
      </c>
      <c r="H21" s="33">
        <v>80</v>
      </c>
      <c r="I21" s="33">
        <v>84</v>
      </c>
      <c r="J21" s="33">
        <v>188</v>
      </c>
      <c r="K21" s="33">
        <v>135</v>
      </c>
      <c r="L21" s="33">
        <v>130</v>
      </c>
      <c r="M21" s="33">
        <v>97</v>
      </c>
      <c r="N21" s="33">
        <v>112</v>
      </c>
      <c r="O21" s="19">
        <f t="shared" si="1"/>
        <v>924</v>
      </c>
      <c r="P21" s="24">
        <f t="shared" si="2"/>
        <v>0.61599999999999999</v>
      </c>
      <c r="Q21" s="5"/>
    </row>
    <row r="22" spans="1:19" ht="36" customHeight="1" x14ac:dyDescent="0.2">
      <c r="A22" s="2"/>
      <c r="B22" s="15"/>
      <c r="C22" s="13"/>
      <c r="D22" s="9" t="s">
        <v>19</v>
      </c>
      <c r="E22" s="27" t="s">
        <v>2</v>
      </c>
      <c r="F22" s="19">
        <v>300</v>
      </c>
      <c r="G22" s="22">
        <v>23</v>
      </c>
      <c r="H22" s="33">
        <v>19</v>
      </c>
      <c r="I22" s="33">
        <v>86</v>
      </c>
      <c r="J22" s="33">
        <v>3</v>
      </c>
      <c r="K22" s="33">
        <v>55</v>
      </c>
      <c r="L22" s="33">
        <v>73</v>
      </c>
      <c r="M22" s="33">
        <v>81</v>
      </c>
      <c r="N22" s="33">
        <v>58</v>
      </c>
      <c r="O22" s="19">
        <f t="shared" si="1"/>
        <v>398</v>
      </c>
      <c r="P22" s="24">
        <f t="shared" si="2"/>
        <v>1.3266666666666667</v>
      </c>
      <c r="Q22" s="8"/>
    </row>
    <row r="23" spans="1:19" ht="34.5" customHeight="1" x14ac:dyDescent="0.2">
      <c r="A23" s="2"/>
      <c r="B23" s="14"/>
      <c r="C23" s="13"/>
      <c r="D23" s="9" t="s">
        <v>20</v>
      </c>
      <c r="E23" s="27" t="s">
        <v>4</v>
      </c>
      <c r="F23" s="19">
        <v>96347</v>
      </c>
      <c r="G23" s="22">
        <v>2862</v>
      </c>
      <c r="H23" s="22">
        <v>4878</v>
      </c>
      <c r="I23" s="22">
        <v>12916</v>
      </c>
      <c r="J23" s="22">
        <v>11450</v>
      </c>
      <c r="K23" s="22">
        <v>5069</v>
      </c>
      <c r="L23" s="22">
        <v>10578</v>
      </c>
      <c r="M23" s="22">
        <v>8874</v>
      </c>
      <c r="N23" s="22">
        <v>10733</v>
      </c>
      <c r="O23" s="19">
        <f t="shared" si="1"/>
        <v>67360</v>
      </c>
      <c r="P23" s="24">
        <f t="shared" si="2"/>
        <v>0.69913956843492797</v>
      </c>
      <c r="Q23" s="8"/>
    </row>
    <row r="24" spans="1:19" ht="69" customHeight="1" x14ac:dyDescent="0.2">
      <c r="A24" s="2"/>
      <c r="B24" s="15"/>
      <c r="C24" s="28" t="s">
        <v>45</v>
      </c>
      <c r="D24" s="11"/>
      <c r="E24" s="27" t="s">
        <v>3</v>
      </c>
      <c r="F24" s="18">
        <v>4606</v>
      </c>
      <c r="G24" s="21">
        <v>577</v>
      </c>
      <c r="H24" s="21">
        <v>0</v>
      </c>
      <c r="I24" s="21">
        <v>450</v>
      </c>
      <c r="J24" s="21">
        <v>785</v>
      </c>
      <c r="K24" s="21">
        <v>52</v>
      </c>
      <c r="L24" s="21">
        <v>0</v>
      </c>
      <c r="M24" s="21">
        <v>308</v>
      </c>
      <c r="N24" s="21">
        <v>121</v>
      </c>
      <c r="O24" s="18">
        <f t="shared" si="1"/>
        <v>2293</v>
      </c>
      <c r="P24" s="23">
        <f t="shared" si="2"/>
        <v>0.49782891880156316</v>
      </c>
      <c r="Q24" s="8"/>
    </row>
    <row r="25" spans="1:19" s="3" customFormat="1" ht="30" customHeight="1" x14ac:dyDescent="0.2">
      <c r="A25" s="49" t="s">
        <v>27</v>
      </c>
      <c r="B25" s="50"/>
      <c r="C25" s="39" t="s">
        <v>32</v>
      </c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</row>
    <row r="26" spans="1:19" s="3" customFormat="1" ht="16.5" customHeight="1" x14ac:dyDescent="0.2">
      <c r="A26" s="38" t="s">
        <v>28</v>
      </c>
      <c r="B26" s="38"/>
      <c r="C26" s="39" t="s">
        <v>33</v>
      </c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</row>
    <row r="27" spans="1:19" ht="40.5" customHeight="1" x14ac:dyDescent="0.2">
      <c r="A27" s="30">
        <v>2</v>
      </c>
      <c r="B27" s="29" t="s">
        <v>48</v>
      </c>
      <c r="C27" s="2"/>
      <c r="D27" s="2"/>
      <c r="E27" s="25" t="s">
        <v>6</v>
      </c>
      <c r="F27" s="20">
        <v>70094</v>
      </c>
      <c r="G27" s="21">
        <f t="shared" ref="G27:K27" si="5">+G28+G29</f>
        <v>4286</v>
      </c>
      <c r="H27" s="21">
        <f t="shared" si="5"/>
        <v>6532</v>
      </c>
      <c r="I27" s="21">
        <f t="shared" si="5"/>
        <v>6053</v>
      </c>
      <c r="J27" s="21">
        <f t="shared" si="5"/>
        <v>4709</v>
      </c>
      <c r="K27" s="21">
        <f t="shared" si="5"/>
        <v>5472</v>
      </c>
      <c r="L27" s="21">
        <f>+L28+L29</f>
        <v>4096</v>
      </c>
      <c r="M27" s="21">
        <f>+M28+M29</f>
        <v>6035</v>
      </c>
      <c r="N27" s="21">
        <f>+N28+N29</f>
        <v>7448</v>
      </c>
      <c r="O27" s="18">
        <f>SUM(G27:N27)</f>
        <v>44631</v>
      </c>
      <c r="P27" s="23">
        <f>+O27/F27</f>
        <v>0.63673067594943933</v>
      </c>
      <c r="Q27" s="10"/>
      <c r="S27" s="35"/>
    </row>
    <row r="28" spans="1:19" ht="53.25" customHeight="1" x14ac:dyDescent="0.2">
      <c r="A28" s="2"/>
      <c r="B28" s="14"/>
      <c r="C28" s="28" t="s">
        <v>46</v>
      </c>
      <c r="D28" s="2"/>
      <c r="E28" s="26" t="s">
        <v>6</v>
      </c>
      <c r="F28" s="20">
        <v>68691</v>
      </c>
      <c r="G28" s="21">
        <v>4233</v>
      </c>
      <c r="H28" s="21">
        <v>6424</v>
      </c>
      <c r="I28" s="21">
        <v>5938</v>
      </c>
      <c r="J28" s="21">
        <v>4541</v>
      </c>
      <c r="K28" s="21">
        <v>5254</v>
      </c>
      <c r="L28" s="21">
        <v>3847</v>
      </c>
      <c r="M28" s="21">
        <v>5915</v>
      </c>
      <c r="N28" s="21">
        <v>7275</v>
      </c>
      <c r="O28" s="18">
        <f>SUM(G28:N28)</f>
        <v>43427</v>
      </c>
      <c r="P28" s="23">
        <f>+O28/F28</f>
        <v>0.63220800395976184</v>
      </c>
      <c r="Q28" s="4"/>
    </row>
    <row r="29" spans="1:19" ht="78.75" customHeight="1" x14ac:dyDescent="0.2">
      <c r="A29" s="2"/>
      <c r="B29" s="15"/>
      <c r="C29" s="28" t="s">
        <v>47</v>
      </c>
      <c r="D29" s="2"/>
      <c r="E29" s="26" t="s">
        <v>6</v>
      </c>
      <c r="F29" s="20">
        <v>1403</v>
      </c>
      <c r="G29" s="21">
        <v>53</v>
      </c>
      <c r="H29" s="21">
        <v>108</v>
      </c>
      <c r="I29" s="21">
        <v>115</v>
      </c>
      <c r="J29" s="21">
        <v>168</v>
      </c>
      <c r="K29" s="21">
        <v>218</v>
      </c>
      <c r="L29" s="21">
        <v>249</v>
      </c>
      <c r="M29" s="21">
        <v>120</v>
      </c>
      <c r="N29" s="21">
        <v>173</v>
      </c>
      <c r="O29" s="18">
        <f>SUM(G29:N29)</f>
        <v>1204</v>
      </c>
      <c r="P29" s="23">
        <f>+O29/F29</f>
        <v>0.8581610833927299</v>
      </c>
      <c r="Q29" s="4"/>
    </row>
    <row r="35" spans="15:15" x14ac:dyDescent="0.2">
      <c r="O35" s="35"/>
    </row>
  </sheetData>
  <mergeCells count="16">
    <mergeCell ref="C3:Q3"/>
    <mergeCell ref="C7:Q7"/>
    <mergeCell ref="A2:Q2"/>
    <mergeCell ref="C25:Q25"/>
    <mergeCell ref="A1:Q1"/>
    <mergeCell ref="C5:Q5"/>
    <mergeCell ref="A3:B3"/>
    <mergeCell ref="A6:B6"/>
    <mergeCell ref="A7:B7"/>
    <mergeCell ref="A26:B26"/>
    <mergeCell ref="C26:Q26"/>
    <mergeCell ref="C4:Q4"/>
    <mergeCell ref="C6:Q6"/>
    <mergeCell ref="A4:B4"/>
    <mergeCell ref="A5:B5"/>
    <mergeCell ref="A25:B25"/>
  </mergeCells>
  <printOptions horizontalCentered="1"/>
  <pageMargins left="0.59055118110236227" right="0.39370078740157483" top="0.59055118110236227" bottom="0.59055118110236227" header="0.39370078740157483" footer="0.39370078740157483"/>
  <pageSetup paperSize="345" scale="75" orientation="landscape" r:id="rId1"/>
  <rowBreaks count="1" manualBreakCount="1">
    <brk id="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POA AGOSTO</vt:lpstr>
      <vt:lpstr>'POA AGOSTO'!Títulos_a_imprimir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Garcia</dc:creator>
  <cp:lastModifiedBy>Claudia Zeta Lam</cp:lastModifiedBy>
  <cp:lastPrinted>2022-08-26T22:07:41Z</cp:lastPrinted>
  <dcterms:created xsi:type="dcterms:W3CDTF">2019-01-08T14:24:40Z</dcterms:created>
  <dcterms:modified xsi:type="dcterms:W3CDTF">2022-08-31T17:09:21Z</dcterms:modified>
</cp:coreProperties>
</file>