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zlam\Documents\AÑO 2023\ACCESO A LA INFORMACIÓN PUBLICA\ABRIL\"/>
    </mc:Choice>
  </mc:AlternateContent>
  <xr:revisionPtr revIDLastSave="0" documentId="8_{718CAFE5-80CA-43D1-B996-850B8143FA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BRIL" sheetId="1" r:id="rId1"/>
  </sheets>
  <definedNames>
    <definedName name="_xlnm.Print_Titles" localSheetId="0">ABRIL!$9:$9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0" i="1" s="1"/>
  <c r="K31" i="1" l="1"/>
  <c r="K30" i="1"/>
  <c r="K25" i="1"/>
  <c r="K24" i="1"/>
  <c r="K23" i="1"/>
  <c r="K22" i="1"/>
  <c r="K21" i="1"/>
  <c r="K20" i="1"/>
  <c r="K19" i="1"/>
  <c r="K18" i="1"/>
  <c r="K17" i="1"/>
  <c r="K16" i="1"/>
  <c r="K15" i="1"/>
  <c r="K13" i="1"/>
  <c r="K12" i="1"/>
  <c r="J29" i="1"/>
  <c r="J14" i="1"/>
  <c r="I14" i="1"/>
  <c r="I11" i="1"/>
  <c r="I10" i="1" s="1"/>
  <c r="I29" i="1"/>
  <c r="F14" i="1"/>
  <c r="L25" i="1" l="1"/>
  <c r="L23" i="1"/>
  <c r="L22" i="1"/>
  <c r="L21" i="1"/>
  <c r="L19" i="1"/>
  <c r="L18" i="1"/>
  <c r="L16" i="1"/>
  <c r="L15" i="1"/>
  <c r="L13" i="1"/>
  <c r="L30" i="1"/>
  <c r="L12" i="1"/>
  <c r="L24" i="1"/>
  <c r="L20" i="1"/>
  <c r="L31" i="1"/>
  <c r="L17" i="1"/>
  <c r="H29" i="1"/>
  <c r="H14" i="1"/>
  <c r="H11" i="1"/>
  <c r="H10" i="1" s="1"/>
  <c r="G29" i="1"/>
  <c r="G14" i="1"/>
  <c r="G11" i="1"/>
  <c r="K11" i="1" l="1"/>
  <c r="L11" i="1" s="1"/>
  <c r="K14" i="1"/>
  <c r="K29" i="1"/>
  <c r="G10" i="1"/>
  <c r="K10" i="1" s="1"/>
  <c r="L14" i="1"/>
  <c r="F29" i="1"/>
  <c r="L29" i="1" s="1"/>
  <c r="F10" i="1" l="1"/>
  <c r="L10" i="1" s="1"/>
</calcChain>
</file>

<file path=xl/sharedStrings.xml><?xml version="1.0" encoding="utf-8"?>
<sst xmlns="http://schemas.openxmlformats.org/spreadsheetml/2006/main" count="83" uniqueCount="63">
  <si>
    <t>UNIDAD DE MEDIDA</t>
  </si>
  <si>
    <t xml:space="preserve">ACCIONES </t>
  </si>
  <si>
    <t>Documento</t>
  </si>
  <si>
    <t xml:space="preserve">Persona </t>
  </si>
  <si>
    <t xml:space="preserve">Documento </t>
  </si>
  <si>
    <t>Evento</t>
  </si>
  <si>
    <t xml:space="preserve">Evento </t>
  </si>
  <si>
    <t xml:space="preserve">Registro </t>
  </si>
  <si>
    <t xml:space="preserve">Entidad </t>
  </si>
  <si>
    <t xml:space="preserve">PROGRAMA 15: ASISTENCIA Y PROTECCIÓN AL CONSUMIDOR Y SUPERVISIÓN DEL COMERCIO INTERNO </t>
  </si>
  <si>
    <t xml:space="preserve">Personas capacitadas </t>
  </si>
  <si>
    <t xml:space="preserve">Asesorías técnicas sobre derechos y obligaciones </t>
  </si>
  <si>
    <t xml:space="preserve">Autorización de libro de quejas </t>
  </si>
  <si>
    <t xml:space="preserve">Resolución de autorización de contratos de adhesión </t>
  </si>
  <si>
    <t xml:space="preserve">Registro y base de datos de quejas recibidas y recepción de expedientes de instrumentos de mediación y pesaje y contratos de Adhesión </t>
  </si>
  <si>
    <t>Resoluciones de dirección e informes</t>
  </si>
  <si>
    <t xml:space="preserve">Reproducción y distribución de material educativo-informativo  </t>
  </si>
  <si>
    <t>Supervisión a proveedores para el cumplimiento de sus obligaciones</t>
  </si>
  <si>
    <t>Supervisión a proveedores que informan y publican sus productos y servicios que comercializan</t>
  </si>
  <si>
    <t>Supervisión a proveedores que comercializan combustibles y gas propano (GLP) en cumplimiento del Plan Centinela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</si>
  <si>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</si>
  <si>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</si>
  <si>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</si>
  <si>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</si>
  <si>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</si>
  <si>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</si>
  <si>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</si>
  <si>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</si>
  <si>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</si>
  <si>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</si>
  <si>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Promover la calidad en los bienes y servicios para satisfacción del consumidor. </t>
  </si>
  <si>
    <t xml:space="preserve">Educar, informar y defender los derechos de los consumidores y usuarios, aplicando la  Ley de Protección al Consumidor y Usuario, Decreto 6-2003 del congreso de la República y su Reglamento AG. No. 777-2003, la cual tiene por objeto promover, divulgar y defender los derechos de los consumidores y usuarios, establecer las infracciones, sanciones y los procedimientos aplicables en dicha materia. </t>
  </si>
  <si>
    <t xml:space="preserve"> Servicios de Asistencia, Protección y Educación al Consumidor.</t>
  </si>
  <si>
    <t>Verificación y vigilancia de las obligaciones de los proveedores para beneficio de los consumidores y usuarios guatemaltecos enmarcados en la Ley de protección al consumidor Decreto 6-2003 y su Reglamento AG. 777-2003 Seguimiento al proceso de aprobación de la Ley de Creación de la Procuraduría del Consumidor.</t>
  </si>
  <si>
    <t>Servicios de Supervisión del Comercio Interno.</t>
  </si>
  <si>
    <t>No.</t>
  </si>
  <si>
    <t xml:space="preserve">INDICADOR </t>
  </si>
  <si>
    <t>Crecimiento en la atención de los derechos y obligaciones del consumidor.</t>
  </si>
  <si>
    <t xml:space="preserve">Verificación de certificados de Calibración de instrumentos de medición y pesaje </t>
  </si>
  <si>
    <t>Consumidores y usuarios informados sobre derechos y obligaciones en materia de consumo a través de plataformas digitales</t>
  </si>
  <si>
    <t xml:space="preserve">Conferencia a través de plataforma digital </t>
  </si>
  <si>
    <t>Población orientada a través de la información brindada a los medios de comunicación de las acciones de DIACO</t>
  </si>
  <si>
    <t xml:space="preserve">        MINISTERIO DE ECONOMÍA 
         PLAN OPERATIVO ANUAL 2023</t>
  </si>
  <si>
    <t>MATRIZ DE PLANIFICACIÓN, POA 2023</t>
  </si>
  <si>
    <t>Para el 2023, se ha incrementado en 28.0 puntos porcentuales el número de consumidores y usuarios atendidos sobre sus derechos y obligaciones (Línea base de 40,377 en 2019 a 51, 682 en 2023.</t>
  </si>
  <si>
    <t xml:space="preserve">Consumidores beneficiados con servicios de asistencia, protección y educación sobre sus derechos y obligaciones </t>
  </si>
  <si>
    <t>Empresas beneficiadas con resoluciones de autorización de instrumentos de control</t>
  </si>
  <si>
    <t xml:space="preserve">Consumidores y usuarios beneficiados con servicios de atención y resolución de quejas
</t>
  </si>
  <si>
    <t xml:space="preserve">Consumidores y usuarios capacitados sobre derechos y obligaciones
</t>
  </si>
  <si>
    <t xml:space="preserve">Eventos de promoción  de los derechos de los consumidores y obligaciones de los proveedores </t>
  </si>
  <si>
    <t>ENERO</t>
  </si>
  <si>
    <t>0</t>
  </si>
  <si>
    <t>FEBRERO</t>
  </si>
  <si>
    <t>2</t>
  </si>
  <si>
    <t>7</t>
  </si>
  <si>
    <t>198</t>
  </si>
  <si>
    <t>MARZO</t>
  </si>
  <si>
    <t>1</t>
  </si>
  <si>
    <t>34</t>
  </si>
  <si>
    <t>28</t>
  </si>
  <si>
    <t>ABRIL</t>
  </si>
  <si>
    <t>384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</si>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</sst>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&quot;Q&quot;* #,##0.00_);_(&quot;Q&quot;* \(#,##0.00\);_(&quot;Q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ndara"/>
      <family val="2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i/>
      <sz val="9"/>
      <name val="Times New Roman"/>
      <family val="1"/>
    </font>
    <font>
      <b/>
      <i/>
      <sz val="11"/>
      <color theme="1"/>
      <name val="Times New Roman"/>
      <family val="1"/>
    </font>
    <font>
      <b/>
      <sz val="11"/>
      <name val="Times New Roman"/>
      <family val="1"/>
    </font>
    <font>
      <sz val="10"/>
      <color indexed="8"/>
      <name val="Arial"/>
      <family val="2"/>
    </font>
    <font>
      <b/>
      <sz val="9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i/>
      <sz val="9"/>
      <color theme="1"/>
      <name val="Candara"/>
      <family val="2"/>
    </font>
    <font>
      <b/>
      <i/>
      <sz val="9"/>
      <name val="Candara"/>
      <family val="2"/>
    </font>
    <font>
      <b/>
      <sz val="11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7" fillId="0" borderId="0">
      <alignment vertical="top"/>
    </xf>
    <xf numFmtId="43" fontId="17" fillId="0" borderId="0" applyFont="0" applyFill="0" applyBorder="0" applyAlignment="0" applyProtection="0">
      <alignment vertical="top"/>
    </xf>
    <xf numFmtId="9" fontId="17" fillId="0" borderId="0" applyFont="0" applyFill="0" applyBorder="0" applyAlignment="0" applyProtection="0">
      <alignment vertical="top"/>
    </xf>
    <xf numFmtId="43" fontId="17" fillId="0" borderId="0" applyFont="0" applyFill="0" applyBorder="0" applyAlignment="0" applyProtection="0">
      <alignment vertical="top"/>
    </xf>
    <xf numFmtId="0" fontId="19" fillId="0" borderId="0"/>
  </cellStyleXfs>
  <cellXfs count="73">
    <xf numFmtId="0" fontId="0" fillId="0" borderId="0" xfId="0"/>
    <xf numFmtId="0" fontId="3" fillId="0" borderId="0" xfId="1"/>
    <xf numFmtId="0" fontId="3" fillId="0" borderId="1" xfId="1" applyBorder="1"/>
    <xf numFmtId="0" fontId="9" fillId="2" borderId="1" xfId="0" applyFont="1" applyFill="1" applyBorder="1" applyAlignment="1">
      <alignment horizontal="justify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top" wrapText="1"/>
    </xf>
    <xf numFmtId="3" fontId="3" fillId="0" borderId="1" xfId="1" applyNumberFormat="1" applyBorder="1"/>
    <xf numFmtId="0" fontId="2" fillId="2" borderId="1" xfId="4" applyFont="1" applyFill="1" applyBorder="1" applyAlignment="1">
      <alignment horizontal="justify" vertical="center" wrapText="1"/>
    </xf>
    <xf numFmtId="0" fontId="13" fillId="5" borderId="1" xfId="1" applyFont="1" applyFill="1" applyBorder="1" applyAlignment="1">
      <alignment horizontal="center" vertical="top" wrapText="1"/>
    </xf>
    <xf numFmtId="0" fontId="20" fillId="2" borderId="1" xfId="9" applyFont="1" applyFill="1" applyBorder="1"/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0" fontId="22" fillId="4" borderId="1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3" fontId="3" fillId="0" borderId="0" xfId="1" applyNumberFormat="1"/>
    <xf numFmtId="0" fontId="7" fillId="2" borderId="0" xfId="0" applyFont="1" applyFill="1" applyAlignment="1">
      <alignment horizontal="center" vertical="top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horizontal="justify" vertical="top" wrapText="1"/>
    </xf>
    <xf numFmtId="0" fontId="11" fillId="2" borderId="0" xfId="0" applyFont="1" applyFill="1" applyAlignment="1">
      <alignment horizontal="center" vertical="center" wrapText="1"/>
    </xf>
    <xf numFmtId="3" fontId="6" fillId="2" borderId="0" xfId="1" applyNumberFormat="1" applyFont="1" applyFill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 wrapText="1"/>
    </xf>
    <xf numFmtId="9" fontId="6" fillId="2" borderId="0" xfId="1" applyNumberFormat="1" applyFont="1" applyFill="1" applyAlignment="1">
      <alignment horizontal="center" vertical="center" wrapText="1"/>
    </xf>
    <xf numFmtId="3" fontId="8" fillId="2" borderId="0" xfId="1" applyNumberFormat="1" applyFont="1" applyFill="1" applyAlignment="1">
      <alignment vertical="center" wrapText="1"/>
    </xf>
    <xf numFmtId="3" fontId="8" fillId="0" borderId="1" xfId="1" applyNumberFormat="1" applyFont="1" applyBorder="1" applyAlignment="1">
      <alignment horizontal="center" vertical="center" wrapText="1"/>
    </xf>
    <xf numFmtId="49" fontId="3" fillId="0" borderId="0" xfId="1" applyNumberFormat="1"/>
    <xf numFmtId="0" fontId="23" fillId="6" borderId="1" xfId="0" applyFont="1" applyFill="1" applyBorder="1" applyAlignment="1">
      <alignment horizontal="center" vertical="center" wrapText="1"/>
    </xf>
    <xf numFmtId="0" fontId="16" fillId="4" borderId="2" xfId="1" applyFont="1" applyFill="1" applyBorder="1" applyAlignment="1">
      <alignment horizontal="center" vertical="center" wrapText="1"/>
    </xf>
    <xf numFmtId="0" fontId="16" fillId="4" borderId="4" xfId="1" applyFont="1" applyFill="1" applyBorder="1" applyAlignment="1">
      <alignment horizontal="center" vertical="center" wrapText="1"/>
    </xf>
    <xf numFmtId="0" fontId="16" fillId="4" borderId="3" xfId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6" fillId="3" borderId="1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left" vertical="center" wrapText="1"/>
    </xf>
    <xf numFmtId="0" fontId="16" fillId="3" borderId="3" xfId="1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4" borderId="2" xfId="1" applyFont="1" applyFill="1" applyBorder="1" applyAlignment="1">
      <alignment horizontal="left" vertical="center" wrapText="1"/>
    </xf>
    <xf numFmtId="0" fontId="16" fillId="4" borderId="3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justify" vertical="center" wrapText="1"/>
    </xf>
  </cellXfs>
  <cellStyles count="10">
    <cellStyle name="Millares 2" xfId="6" xr:uid="{00000000-0005-0000-0000-000000000000}"/>
    <cellStyle name="Millares 2 2" xfId="8" xr:uid="{00000000-0005-0000-0000-000001000000}"/>
    <cellStyle name="Normal" xfId="0" builtinId="0"/>
    <cellStyle name="Normal 2" xfId="3" xr:uid="{00000000-0005-0000-0000-000003000000}"/>
    <cellStyle name="Normal 2 2 2" xfId="4" xr:uid="{00000000-0005-0000-0000-000004000000}"/>
    <cellStyle name="Normal 3" xfId="5" xr:uid="{00000000-0005-0000-0000-000005000000}"/>
    <cellStyle name="Normal 3 3" xfId="2" xr:uid="{00000000-0005-0000-0000-000006000000}"/>
    <cellStyle name="Normal 4" xfId="1" xr:uid="{00000000-0005-0000-0000-000007000000}"/>
    <cellStyle name="Normal_Xl0000062" xfId="9" xr:uid="{00000000-0005-0000-0000-000008000000}"/>
    <cellStyle name="Porcentaje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showZeros="0" tabSelected="1" zoomScale="110" zoomScaleNormal="110" zoomScaleSheetLayoutView="115" zoomScalePageLayoutView="70" workbookViewId="0">
      <selection activeCell="K40" sqref="K40"/>
    </sheetView>
  </sheetViews>
  <sheetFormatPr baseColWidth="10" defaultColWidth="11.42578125" defaultRowHeight="12.75" x14ac:dyDescent="0.2"/>
  <cols>
    <col min="1" max="1" width="5.42578125" style="1" customWidth="1"/>
    <col min="2" max="2" width="19.140625" style="1" customWidth="1"/>
    <col min="3" max="3" width="23.85546875" style="1" customWidth="1"/>
    <col min="4" max="4" width="25.42578125" style="1" customWidth="1"/>
    <col min="5" max="5" width="9.42578125" style="1" customWidth="1"/>
    <col min="6" max="6" width="9.28515625" style="1" customWidth="1"/>
    <col min="7" max="10" width="10" style="1" customWidth="1"/>
    <col min="11" max="11" width="12" style="1" customWidth="1"/>
    <col min="12" max="12" width="12.42578125" style="1" customWidth="1"/>
    <col min="13" max="13" width="11.42578125" style="1" customWidth="1"/>
    <col min="14" max="16384" width="11.42578125" style="1"/>
  </cols>
  <sheetData>
    <row r="1" spans="1:15" ht="43.5" customHeight="1" x14ac:dyDescent="0.2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5" ht="16.5" customHeight="1" x14ac:dyDescent="0.2">
      <c r="A2" s="55" t="s">
        <v>43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7"/>
    </row>
    <row r="3" spans="1:15" ht="20.25" customHeight="1" x14ac:dyDescent="0.2">
      <c r="A3" s="61" t="s">
        <v>9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3"/>
    </row>
    <row r="4" spans="1:15" ht="20.25" customHeight="1" x14ac:dyDescent="0.2">
      <c r="A4" s="64" t="s">
        <v>27</v>
      </c>
      <c r="B4" s="64"/>
      <c r="C4" s="67" t="s">
        <v>30</v>
      </c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15" ht="30" customHeight="1" x14ac:dyDescent="0.2">
      <c r="A5" s="65" t="s">
        <v>20</v>
      </c>
      <c r="B5" s="66"/>
      <c r="C5" s="67" t="s">
        <v>44</v>
      </c>
      <c r="D5" s="67"/>
      <c r="E5" s="67"/>
      <c r="F5" s="67"/>
      <c r="G5" s="67"/>
      <c r="H5" s="67"/>
      <c r="I5" s="67"/>
      <c r="J5" s="67"/>
      <c r="K5" s="67"/>
      <c r="L5" s="67"/>
      <c r="M5" s="67"/>
    </row>
    <row r="6" spans="1:15" ht="23.25" customHeight="1" x14ac:dyDescent="0.2">
      <c r="A6" s="65" t="s">
        <v>36</v>
      </c>
      <c r="B6" s="66"/>
      <c r="C6" s="58" t="s">
        <v>37</v>
      </c>
      <c r="D6" s="59"/>
      <c r="E6" s="59"/>
      <c r="F6" s="59"/>
      <c r="G6" s="59"/>
      <c r="H6" s="59"/>
      <c r="I6" s="59"/>
      <c r="J6" s="59"/>
      <c r="K6" s="59"/>
      <c r="L6" s="59"/>
      <c r="M6" s="60"/>
    </row>
    <row r="7" spans="1:15" ht="44.25" customHeight="1" x14ac:dyDescent="0.2">
      <c r="A7" s="68" t="s">
        <v>28</v>
      </c>
      <c r="B7" s="69"/>
      <c r="C7" s="72" t="s">
        <v>31</v>
      </c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5" ht="21" customHeight="1" x14ac:dyDescent="0.2">
      <c r="A8" s="68" t="s">
        <v>29</v>
      </c>
      <c r="B8" s="69"/>
      <c r="C8" s="71" t="s">
        <v>32</v>
      </c>
      <c r="D8" s="71"/>
      <c r="E8" s="71"/>
      <c r="F8" s="71"/>
      <c r="G8" s="71"/>
      <c r="H8" s="71"/>
      <c r="I8" s="71"/>
      <c r="J8" s="71"/>
      <c r="K8" s="71"/>
      <c r="L8" s="71"/>
      <c r="M8" s="71"/>
    </row>
    <row r="9" spans="1:15" ht="51" customHeight="1" x14ac:dyDescent="0.2">
      <c r="A9" s="30" t="s">
        <v>35</v>
      </c>
      <c r="B9" s="31" t="s">
        <v>21</v>
      </c>
      <c r="C9" s="31" t="s">
        <v>22</v>
      </c>
      <c r="D9" s="31" t="s">
        <v>1</v>
      </c>
      <c r="E9" s="31" t="s">
        <v>0</v>
      </c>
      <c r="F9" s="31" t="s">
        <v>23</v>
      </c>
      <c r="G9" s="32" t="s">
        <v>50</v>
      </c>
      <c r="H9" s="32" t="s">
        <v>52</v>
      </c>
      <c r="I9" s="32" t="s">
        <v>56</v>
      </c>
      <c r="J9" s="32" t="s">
        <v>60</v>
      </c>
      <c r="K9" s="27" t="s">
        <v>24</v>
      </c>
      <c r="L9" s="27" t="s">
        <v>25</v>
      </c>
      <c r="M9" s="27" t="s">
        <v>26</v>
      </c>
    </row>
    <row r="10" spans="1:15" ht="93.75" customHeight="1" x14ac:dyDescent="0.2">
      <c r="A10" s="34">
        <v>1</v>
      </c>
      <c r="B10" s="36" t="s">
        <v>45</v>
      </c>
      <c r="C10" s="6"/>
      <c r="D10" s="7"/>
      <c r="E10" s="13" t="s">
        <v>3</v>
      </c>
      <c r="F10" s="14">
        <f>SUM(F11+F18+F25)</f>
        <v>60726</v>
      </c>
      <c r="G10" s="14">
        <f>+G11+G18+G25</f>
        <v>4752</v>
      </c>
      <c r="H10" s="14">
        <f>+H11+H18+H25</f>
        <v>3692</v>
      </c>
      <c r="I10" s="14">
        <f>+I11+I18+I25</f>
        <v>4984</v>
      </c>
      <c r="J10" s="14">
        <f>+J11+J18+J25</f>
        <v>5180</v>
      </c>
      <c r="K10" s="14">
        <f t="shared" ref="K10:K25" si="0">+G10+H10+I10+J10</f>
        <v>18608</v>
      </c>
      <c r="L10" s="15">
        <f t="shared" ref="L10:L25" si="1">+K10/F10</f>
        <v>0.30642558376971973</v>
      </c>
      <c r="M10" s="16"/>
    </row>
    <row r="11" spans="1:15" ht="40.5" customHeight="1" x14ac:dyDescent="0.2">
      <c r="A11" s="2"/>
      <c r="B11" s="6"/>
      <c r="C11" s="3" t="s">
        <v>48</v>
      </c>
      <c r="D11" s="7"/>
      <c r="E11" s="13" t="s">
        <v>3</v>
      </c>
      <c r="F11" s="14">
        <v>44147</v>
      </c>
      <c r="G11" s="14">
        <f>+G12+G13</f>
        <v>4518</v>
      </c>
      <c r="H11" s="14">
        <f>+H12+H13</f>
        <v>3093</v>
      </c>
      <c r="I11" s="14">
        <f>+I12+I13</f>
        <v>4662</v>
      </c>
      <c r="J11" s="14">
        <f>+J12+J13</f>
        <v>4906</v>
      </c>
      <c r="K11" s="14">
        <f t="shared" si="0"/>
        <v>17179</v>
      </c>
      <c r="L11" s="15">
        <f t="shared" si="1"/>
        <v>0.38913176433279723</v>
      </c>
      <c r="M11" s="17"/>
      <c r="O11" s="41"/>
    </row>
    <row r="12" spans="1:15" ht="17.25" customHeight="1" x14ac:dyDescent="0.2">
      <c r="A12" s="2"/>
      <c r="B12" s="6"/>
      <c r="C12" s="11"/>
      <c r="D12" s="33" t="s">
        <v>10</v>
      </c>
      <c r="E12" s="18" t="s">
        <v>3</v>
      </c>
      <c r="F12" s="52">
        <v>23787</v>
      </c>
      <c r="G12" s="20">
        <v>2577</v>
      </c>
      <c r="H12" s="20">
        <v>1354</v>
      </c>
      <c r="I12" s="20">
        <v>2965</v>
      </c>
      <c r="J12" s="20">
        <v>3242</v>
      </c>
      <c r="K12" s="21">
        <f t="shared" si="0"/>
        <v>10138</v>
      </c>
      <c r="L12" s="22">
        <f t="shared" si="1"/>
        <v>0.42619918442846932</v>
      </c>
      <c r="M12" s="17"/>
    </row>
    <row r="13" spans="1:15" ht="26.25" customHeight="1" x14ac:dyDescent="0.2">
      <c r="A13" s="2"/>
      <c r="B13" s="6"/>
      <c r="C13" s="6"/>
      <c r="D13" s="3" t="s">
        <v>11</v>
      </c>
      <c r="E13" s="18" t="s">
        <v>3</v>
      </c>
      <c r="F13" s="52">
        <v>20360</v>
      </c>
      <c r="G13" s="20">
        <v>1941</v>
      </c>
      <c r="H13" s="20">
        <v>1739</v>
      </c>
      <c r="I13" s="20">
        <v>1697</v>
      </c>
      <c r="J13" s="20">
        <v>1664</v>
      </c>
      <c r="K13" s="21">
        <f t="shared" si="0"/>
        <v>7041</v>
      </c>
      <c r="L13" s="22">
        <f t="shared" si="1"/>
        <v>0.34582514734774067</v>
      </c>
      <c r="M13" s="17"/>
    </row>
    <row r="14" spans="1:15" ht="45" customHeight="1" x14ac:dyDescent="0.2">
      <c r="A14" s="2"/>
      <c r="B14" s="6"/>
      <c r="C14" s="33" t="s">
        <v>46</v>
      </c>
      <c r="D14" s="10"/>
      <c r="E14" s="23" t="s">
        <v>8</v>
      </c>
      <c r="F14" s="14">
        <f>+F15+F16+F17</f>
        <v>12596</v>
      </c>
      <c r="G14" s="14">
        <f>+G15+G16+G17</f>
        <v>1257</v>
      </c>
      <c r="H14" s="14">
        <f>+H15+H16+H17</f>
        <v>1426</v>
      </c>
      <c r="I14" s="14">
        <f>+I15+I16+I17</f>
        <v>1064</v>
      </c>
      <c r="J14" s="14">
        <f>+J15+J16+J17</f>
        <v>1328</v>
      </c>
      <c r="K14" s="14">
        <f t="shared" si="0"/>
        <v>5075</v>
      </c>
      <c r="L14" s="15">
        <f t="shared" si="1"/>
        <v>0.40290568434423629</v>
      </c>
      <c r="M14" s="19"/>
    </row>
    <row r="15" spans="1:15" ht="21" customHeight="1" x14ac:dyDescent="0.2">
      <c r="A15" s="2"/>
      <c r="B15" s="6"/>
      <c r="C15" s="10"/>
      <c r="D15" s="33" t="s">
        <v>12</v>
      </c>
      <c r="E15" s="24" t="s">
        <v>8</v>
      </c>
      <c r="F15" s="19">
        <v>10000</v>
      </c>
      <c r="G15" s="20">
        <v>1016</v>
      </c>
      <c r="H15" s="20">
        <v>1057</v>
      </c>
      <c r="I15" s="20">
        <v>1023</v>
      </c>
      <c r="J15" s="20">
        <v>889</v>
      </c>
      <c r="K15" s="21">
        <f t="shared" si="0"/>
        <v>3985</v>
      </c>
      <c r="L15" s="22">
        <f t="shared" si="1"/>
        <v>0.39850000000000002</v>
      </c>
      <c r="M15" s="17"/>
    </row>
    <row r="16" spans="1:15" ht="28.5" customHeight="1" x14ac:dyDescent="0.2">
      <c r="A16" s="2"/>
      <c r="B16" s="6"/>
      <c r="C16" s="10"/>
      <c r="D16" s="3" t="s">
        <v>13</v>
      </c>
      <c r="E16" s="24" t="s">
        <v>8</v>
      </c>
      <c r="F16" s="19">
        <v>400</v>
      </c>
      <c r="G16" s="20">
        <v>52</v>
      </c>
      <c r="H16" s="20">
        <v>34</v>
      </c>
      <c r="I16" s="20">
        <v>41</v>
      </c>
      <c r="J16" s="20">
        <v>55</v>
      </c>
      <c r="K16" s="21">
        <f t="shared" si="0"/>
        <v>182</v>
      </c>
      <c r="L16" s="22">
        <f t="shared" si="1"/>
        <v>0.45500000000000002</v>
      </c>
      <c r="M16" s="17"/>
    </row>
    <row r="17" spans="1:16" ht="56.25" customHeight="1" x14ac:dyDescent="0.2">
      <c r="A17" s="2"/>
      <c r="B17" s="6"/>
      <c r="C17" s="10"/>
      <c r="D17" s="33" t="s">
        <v>38</v>
      </c>
      <c r="E17" s="24" t="s">
        <v>8</v>
      </c>
      <c r="F17" s="19">
        <v>2196</v>
      </c>
      <c r="G17" s="20">
        <v>189</v>
      </c>
      <c r="H17" s="37">
        <v>335</v>
      </c>
      <c r="I17" s="40" t="s">
        <v>51</v>
      </c>
      <c r="J17" s="40" t="s">
        <v>61</v>
      </c>
      <c r="K17" s="21">
        <f t="shared" si="0"/>
        <v>908</v>
      </c>
      <c r="L17" s="22">
        <f t="shared" si="1"/>
        <v>0.4134790528233151</v>
      </c>
      <c r="M17" s="17"/>
    </row>
    <row r="18" spans="1:16" ht="59.25" customHeight="1" x14ac:dyDescent="0.2">
      <c r="A18" s="2"/>
      <c r="B18" s="6"/>
      <c r="C18" s="3" t="s">
        <v>47</v>
      </c>
      <c r="D18" s="10"/>
      <c r="E18" s="13" t="s">
        <v>3</v>
      </c>
      <c r="F18" s="25">
        <v>11755</v>
      </c>
      <c r="G18" s="26">
        <v>234</v>
      </c>
      <c r="H18" s="38">
        <v>401</v>
      </c>
      <c r="I18" s="38">
        <v>294</v>
      </c>
      <c r="J18" s="38">
        <v>274</v>
      </c>
      <c r="K18" s="14">
        <f t="shared" si="0"/>
        <v>1203</v>
      </c>
      <c r="L18" s="15">
        <f t="shared" si="1"/>
        <v>0.10233943002977457</v>
      </c>
      <c r="M18" s="19"/>
    </row>
    <row r="19" spans="1:16" ht="82.5" customHeight="1" x14ac:dyDescent="0.2">
      <c r="A19" s="2"/>
      <c r="B19" s="12"/>
      <c r="C19" s="10"/>
      <c r="D19" s="8" t="s">
        <v>14</v>
      </c>
      <c r="E19" s="24" t="s">
        <v>7</v>
      </c>
      <c r="F19" s="19">
        <v>12540</v>
      </c>
      <c r="G19" s="20">
        <v>1310</v>
      </c>
      <c r="H19" s="20">
        <v>794</v>
      </c>
      <c r="I19" s="20">
        <v>855</v>
      </c>
      <c r="J19" s="20">
        <v>1081</v>
      </c>
      <c r="K19" s="21">
        <f t="shared" si="0"/>
        <v>4040</v>
      </c>
      <c r="L19" s="22">
        <f t="shared" si="1"/>
        <v>0.32216905901116427</v>
      </c>
      <c r="M19" s="5"/>
    </row>
    <row r="20" spans="1:16" ht="54.75" customHeight="1" x14ac:dyDescent="0.2">
      <c r="A20" s="2"/>
      <c r="B20" s="12"/>
      <c r="C20" s="10"/>
      <c r="D20" s="8" t="s">
        <v>49</v>
      </c>
      <c r="E20" s="24" t="s">
        <v>5</v>
      </c>
      <c r="F20" s="19">
        <v>600</v>
      </c>
      <c r="G20" s="20">
        <v>95</v>
      </c>
      <c r="H20" s="20">
        <v>56</v>
      </c>
      <c r="I20" s="20">
        <v>59</v>
      </c>
      <c r="J20" s="20">
        <v>79</v>
      </c>
      <c r="K20" s="21">
        <f t="shared" si="0"/>
        <v>289</v>
      </c>
      <c r="L20" s="22">
        <f t="shared" si="1"/>
        <v>0.48166666666666669</v>
      </c>
      <c r="M20" s="5"/>
    </row>
    <row r="21" spans="1:16" ht="38.25" customHeight="1" x14ac:dyDescent="0.2">
      <c r="A21" s="2"/>
      <c r="B21" s="12"/>
      <c r="C21" s="10"/>
      <c r="D21" s="8" t="s">
        <v>40</v>
      </c>
      <c r="E21" s="24" t="s">
        <v>5</v>
      </c>
      <c r="F21" s="19">
        <v>135</v>
      </c>
      <c r="G21" s="28" t="s">
        <v>51</v>
      </c>
      <c r="H21" s="28" t="s">
        <v>53</v>
      </c>
      <c r="I21" s="28" t="s">
        <v>57</v>
      </c>
      <c r="J21" s="28" t="s">
        <v>51</v>
      </c>
      <c r="K21" s="21">
        <f t="shared" si="0"/>
        <v>3</v>
      </c>
      <c r="L21" s="22">
        <f t="shared" si="1"/>
        <v>2.2222222222222223E-2</v>
      </c>
      <c r="M21" s="5"/>
    </row>
    <row r="22" spans="1:16" ht="66.75" customHeight="1" x14ac:dyDescent="0.2">
      <c r="A22" s="2"/>
      <c r="B22" s="12"/>
      <c r="C22" s="10"/>
      <c r="D22" s="8" t="s">
        <v>41</v>
      </c>
      <c r="E22" s="18" t="s">
        <v>5</v>
      </c>
      <c r="F22" s="19">
        <v>1500</v>
      </c>
      <c r="G22" s="20">
        <v>59</v>
      </c>
      <c r="H22" s="40" t="s">
        <v>51</v>
      </c>
      <c r="I22" s="20">
        <v>132</v>
      </c>
      <c r="J22" s="20">
        <v>227</v>
      </c>
      <c r="K22" s="21">
        <f t="shared" si="0"/>
        <v>418</v>
      </c>
      <c r="L22" s="22">
        <f t="shared" si="1"/>
        <v>0.27866666666666667</v>
      </c>
      <c r="M22" s="5"/>
    </row>
    <row r="23" spans="1:16" ht="39.75" customHeight="1" x14ac:dyDescent="0.2">
      <c r="A23" s="2"/>
      <c r="B23" s="6"/>
      <c r="C23" s="10"/>
      <c r="D23" s="8" t="s">
        <v>15</v>
      </c>
      <c r="E23" s="24" t="s">
        <v>2</v>
      </c>
      <c r="F23" s="19">
        <v>300</v>
      </c>
      <c r="G23" s="28" t="s">
        <v>51</v>
      </c>
      <c r="H23" s="28" t="s">
        <v>54</v>
      </c>
      <c r="I23" s="28" t="s">
        <v>58</v>
      </c>
      <c r="J23" s="28" t="s">
        <v>62</v>
      </c>
      <c r="K23" s="21">
        <f t="shared" si="0"/>
        <v>93</v>
      </c>
      <c r="L23" s="22">
        <f t="shared" si="1"/>
        <v>0.31</v>
      </c>
      <c r="M23" s="17"/>
    </row>
    <row r="24" spans="1:16" ht="44.25" customHeight="1" x14ac:dyDescent="0.2">
      <c r="A24" s="2"/>
      <c r="B24" s="11"/>
      <c r="C24" s="10"/>
      <c r="D24" s="8" t="s">
        <v>16</v>
      </c>
      <c r="E24" s="24" t="s">
        <v>4</v>
      </c>
      <c r="F24" s="19">
        <v>96347</v>
      </c>
      <c r="G24" s="20">
        <v>5479</v>
      </c>
      <c r="H24" s="20">
        <v>5091</v>
      </c>
      <c r="I24" s="20">
        <v>25034</v>
      </c>
      <c r="J24" s="20">
        <v>14505</v>
      </c>
      <c r="K24" s="21">
        <f t="shared" si="0"/>
        <v>50109</v>
      </c>
      <c r="L24" s="22">
        <f t="shared" si="1"/>
        <v>0.5200888455271051</v>
      </c>
      <c r="M24" s="17"/>
    </row>
    <row r="25" spans="1:16" ht="75" customHeight="1" x14ac:dyDescent="0.2">
      <c r="A25" s="2"/>
      <c r="B25" s="6"/>
      <c r="C25" s="33" t="s">
        <v>39</v>
      </c>
      <c r="D25" s="3"/>
      <c r="E25" s="23" t="s">
        <v>3</v>
      </c>
      <c r="F25" s="25">
        <v>4824</v>
      </c>
      <c r="G25" s="29" t="s">
        <v>51</v>
      </c>
      <c r="H25" s="29" t="s">
        <v>55</v>
      </c>
      <c r="I25" s="29" t="s">
        <v>59</v>
      </c>
      <c r="J25" s="29" t="s">
        <v>51</v>
      </c>
      <c r="K25" s="14">
        <f t="shared" si="0"/>
        <v>226</v>
      </c>
      <c r="L25" s="15">
        <f t="shared" si="1"/>
        <v>4.6849087893864015E-2</v>
      </c>
      <c r="M25" s="17"/>
      <c r="P25" s="53"/>
    </row>
    <row r="26" spans="1:16" ht="75" customHeight="1" x14ac:dyDescent="0.2">
      <c r="B26" s="42"/>
      <c r="C26" s="43"/>
      <c r="D26" s="44"/>
      <c r="E26" s="45"/>
      <c r="F26" s="46"/>
      <c r="G26" s="47"/>
      <c r="H26" s="47"/>
      <c r="I26" s="47"/>
      <c r="J26" s="48"/>
      <c r="K26" s="49"/>
      <c r="L26" s="50"/>
      <c r="M26" s="51"/>
    </row>
    <row r="27" spans="1:16" ht="36.75" customHeight="1" x14ac:dyDescent="0.2">
      <c r="A27" s="70" t="s">
        <v>28</v>
      </c>
      <c r="B27" s="70"/>
      <c r="C27" s="72" t="s">
        <v>33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</row>
    <row r="28" spans="1:16" ht="24" customHeight="1" x14ac:dyDescent="0.2">
      <c r="A28" s="70" t="s">
        <v>29</v>
      </c>
      <c r="B28" s="70"/>
      <c r="C28" s="71" t="s">
        <v>34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</row>
    <row r="29" spans="1:16" ht="63.75" customHeight="1" x14ac:dyDescent="0.2">
      <c r="A29" s="34">
        <v>2</v>
      </c>
      <c r="B29" s="35" t="s">
        <v>17</v>
      </c>
      <c r="C29" s="2"/>
      <c r="D29" s="2"/>
      <c r="E29" s="13" t="s">
        <v>6</v>
      </c>
      <c r="F29" s="25">
        <f t="shared" ref="F29" si="2">+F30+F31</f>
        <v>70340</v>
      </c>
      <c r="G29" s="25">
        <f>+G30+G31</f>
        <v>6084</v>
      </c>
      <c r="H29" s="39">
        <f>+H30+H31</f>
        <v>6124</v>
      </c>
      <c r="I29" s="39">
        <f>+I30+I31</f>
        <v>5158</v>
      </c>
      <c r="J29" s="39">
        <f>+J30+J31</f>
        <v>5967</v>
      </c>
      <c r="K29" s="14">
        <f>+G29+H29+I29+J29</f>
        <v>23333</v>
      </c>
      <c r="L29" s="15">
        <f>+K29/F29</f>
        <v>0.33171737276087576</v>
      </c>
      <c r="M29" s="9"/>
    </row>
    <row r="30" spans="1:16" ht="64.5" customHeight="1" x14ac:dyDescent="0.2">
      <c r="A30" s="2"/>
      <c r="B30" s="11"/>
      <c r="C30" s="33" t="s">
        <v>18</v>
      </c>
      <c r="D30" s="2"/>
      <c r="E30" s="13" t="s">
        <v>6</v>
      </c>
      <c r="F30" s="25">
        <v>69471</v>
      </c>
      <c r="G30" s="26">
        <v>5970</v>
      </c>
      <c r="H30" s="38">
        <v>6004</v>
      </c>
      <c r="I30" s="38">
        <v>5056</v>
      </c>
      <c r="J30" s="38">
        <v>5814</v>
      </c>
      <c r="K30" s="14">
        <f>+G30+H30+I30+J30</f>
        <v>22844</v>
      </c>
      <c r="L30" s="15">
        <f>+K30/F30</f>
        <v>0.32882785622777849</v>
      </c>
      <c r="M30" s="4"/>
    </row>
    <row r="31" spans="1:16" ht="87.75" customHeight="1" x14ac:dyDescent="0.2">
      <c r="A31" s="2"/>
      <c r="B31" s="6"/>
      <c r="C31" s="33" t="s">
        <v>19</v>
      </c>
      <c r="D31" s="2"/>
      <c r="E31" s="13" t="s">
        <v>6</v>
      </c>
      <c r="F31" s="25">
        <v>869</v>
      </c>
      <c r="G31" s="26">
        <v>114</v>
      </c>
      <c r="H31" s="38">
        <v>120</v>
      </c>
      <c r="I31" s="38">
        <v>102</v>
      </c>
      <c r="J31" s="38">
        <v>153</v>
      </c>
      <c r="K31" s="14">
        <f>+G31+H31+I31+J31</f>
        <v>489</v>
      </c>
      <c r="L31" s="15">
        <f>+K31/F31</f>
        <v>0.56271576524741085</v>
      </c>
      <c r="M31" s="4"/>
    </row>
  </sheetData>
  <mergeCells count="17">
    <mergeCell ref="A7:B7"/>
    <mergeCell ref="A8:B8"/>
    <mergeCell ref="A27:B27"/>
    <mergeCell ref="A28:B28"/>
    <mergeCell ref="C8:M8"/>
    <mergeCell ref="C27:M27"/>
    <mergeCell ref="C28:M28"/>
    <mergeCell ref="C7:M7"/>
    <mergeCell ref="A1:M1"/>
    <mergeCell ref="A2:M2"/>
    <mergeCell ref="C6:M6"/>
    <mergeCell ref="A3:M3"/>
    <mergeCell ref="A4:B4"/>
    <mergeCell ref="A5:B5"/>
    <mergeCell ref="A6:B6"/>
    <mergeCell ref="C4:M4"/>
    <mergeCell ref="C5:M5"/>
  </mergeCells>
  <printOptions horizontalCentered="1"/>
  <pageMargins left="0.43307086614173229" right="0.43307086614173229" top="0.74803149606299213" bottom="0.74803149606299213" header="0.31496062992125984" footer="0.31496062992125984"/>
  <pageSetup paperSize="345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Garcia</dc:creator>
  <cp:lastModifiedBy>Claudia Zeta Lam</cp:lastModifiedBy>
  <cp:lastPrinted>2023-04-26T16:42:57Z</cp:lastPrinted>
  <dcterms:created xsi:type="dcterms:W3CDTF">2019-01-08T14:24:40Z</dcterms:created>
  <dcterms:modified xsi:type="dcterms:W3CDTF">2023-05-08T19:51:24Z</dcterms:modified>
</cp:coreProperties>
</file>