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zlam\Documents\AÑO 2023\ACCESO A LA INFORMACIÓN PUBLICA\DICIEMBRE\"/>
    </mc:Choice>
  </mc:AlternateContent>
  <xr:revisionPtr revIDLastSave="0" documentId="8_{611D454A-25D4-4903-A032-28ECF4014E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ICIEMBRE" sheetId="1" r:id="rId1"/>
  </sheets>
  <definedNames>
    <definedName name="_xlnm.Print_Titles" localSheetId="0">DICIEMBRE!$9:$9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3" i="1" l="1"/>
  <c r="S22" i="1"/>
  <c r="S21" i="1"/>
  <c r="S20" i="1"/>
  <c r="S19" i="1"/>
  <c r="S24" i="1"/>
  <c r="R28" i="1"/>
  <c r="S29" i="1"/>
  <c r="S30" i="1"/>
  <c r="S17" i="1"/>
  <c r="S16" i="1"/>
  <c r="S15" i="1"/>
  <c r="R14" i="1"/>
  <c r="S13" i="1"/>
  <c r="S12" i="1"/>
  <c r="R11" i="1"/>
  <c r="R10" i="1" s="1"/>
  <c r="S25" i="1"/>
  <c r="S18" i="1" l="1"/>
  <c r="F11" i="1" l="1"/>
  <c r="Q28" i="1" l="1"/>
  <c r="Q14" i="1"/>
  <c r="Q11" i="1"/>
  <c r="Q10" i="1" s="1"/>
  <c r="P14" i="1"/>
  <c r="P11" i="1"/>
  <c r="T21" i="1" l="1"/>
  <c r="T19" i="1"/>
  <c r="F14" i="1"/>
  <c r="T20" i="1"/>
  <c r="P28" i="1"/>
  <c r="P10" i="1"/>
  <c r="O28" i="1"/>
  <c r="O14" i="1"/>
  <c r="O11" i="1"/>
  <c r="O10" i="1" s="1"/>
  <c r="N14" i="1"/>
  <c r="N28" i="1"/>
  <c r="N11" i="1"/>
  <c r="N10" i="1" s="1"/>
  <c r="M28" i="1" l="1"/>
  <c r="M14" i="1"/>
  <c r="M11" i="1"/>
  <c r="M10" i="1" l="1"/>
  <c r="L28" i="1"/>
  <c r="L14" i="1"/>
  <c r="L11" i="1"/>
  <c r="L10" i="1" s="1"/>
  <c r="K14" i="1" l="1"/>
  <c r="K28" i="1"/>
  <c r="K11" i="1"/>
  <c r="J11" i="1"/>
  <c r="J10" i="1" s="1"/>
  <c r="K10" i="1" l="1"/>
  <c r="J28" i="1"/>
  <c r="J14" i="1"/>
  <c r="I14" i="1"/>
  <c r="I11" i="1"/>
  <c r="I10" i="1" s="1"/>
  <c r="I28" i="1"/>
  <c r="T25" i="1" l="1"/>
  <c r="T23" i="1"/>
  <c r="T22" i="1"/>
  <c r="T18" i="1"/>
  <c r="T16" i="1"/>
  <c r="T15" i="1"/>
  <c r="T13" i="1"/>
  <c r="T29" i="1"/>
  <c r="T12" i="1"/>
  <c r="T24" i="1"/>
  <c r="T30" i="1"/>
  <c r="T17" i="1"/>
  <c r="H28" i="1"/>
  <c r="H14" i="1"/>
  <c r="H11" i="1"/>
  <c r="H10" i="1" s="1"/>
  <c r="G28" i="1"/>
  <c r="S28" i="1" s="1"/>
  <c r="G14" i="1"/>
  <c r="G11" i="1"/>
  <c r="S11" i="1" l="1"/>
  <c r="S14" i="1"/>
  <c r="T14" i="1" s="1"/>
  <c r="G10" i="1"/>
  <c r="S10" i="1" s="1"/>
  <c r="F28" i="1"/>
  <c r="T11" i="1" l="1"/>
  <c r="T28" i="1"/>
  <c r="F10" i="1"/>
  <c r="T10" i="1" l="1"/>
</calcChain>
</file>

<file path=xl/sharedStrings.xml><?xml version="1.0" encoding="utf-8"?>
<sst xmlns="http://schemas.openxmlformats.org/spreadsheetml/2006/main" count="126" uniqueCount="98">
  <si>
    <t>UNIDAD DE MEDIDA</t>
  </si>
  <si>
    <t xml:space="preserve">ACCIONES </t>
  </si>
  <si>
    <t>Documento</t>
  </si>
  <si>
    <t xml:space="preserve">Persona </t>
  </si>
  <si>
    <t xml:space="preserve">Documento </t>
  </si>
  <si>
    <t>Evento</t>
  </si>
  <si>
    <t xml:space="preserve">Evento </t>
  </si>
  <si>
    <t xml:space="preserve">Registro </t>
  </si>
  <si>
    <t xml:space="preserve">Entidad </t>
  </si>
  <si>
    <t xml:space="preserve">PROGRAMA 15: ASISTENCIA Y PROTECCIÓN AL CONSUMIDOR Y SUPERVISIÓN DEL COMERCIO INTERNO </t>
  </si>
  <si>
    <t xml:space="preserve">Personas capacitadas </t>
  </si>
  <si>
    <t xml:space="preserve">Asesorías técnicas sobre derechos y obligaciones </t>
  </si>
  <si>
    <t xml:space="preserve">Autorización de libro de quejas </t>
  </si>
  <si>
    <t xml:space="preserve">Resolución de autorización de contratos de adhesión </t>
  </si>
  <si>
    <t xml:space="preserve">Registro y base de datos de quejas recibidas y recepción de expedientes de instrumentos de mediación y pesaje y contratos de Adhesión </t>
  </si>
  <si>
    <t>Resoluciones de dirección e informes</t>
  </si>
  <si>
    <t xml:space="preserve">Reproducción y distribución de material educativo-informativo  </t>
  </si>
  <si>
    <t>Supervisión a proveedores para el cumplimiento de sus obligaciones</t>
  </si>
  <si>
    <t>Supervisión a proveedores que informan y publican sus productos y servicios que comercializan</t>
  </si>
  <si>
    <t>Supervisión a proveedores que comercializan combustibles y gas propano (GLP) en cumplimiento del Plan Centinela</t>
  </si>
  <si>
    <t xml:space="preserve">RESULTADO INSTITUCIONAL </t>
  </si>
  <si>
    <t xml:space="preserve">PRODUCTO </t>
  </si>
  <si>
    <t>SUBPRODUCTO</t>
  </si>
  <si>
    <t xml:space="preserve">AVANCE ACUMULADO ENERO-DICIEMBRE </t>
  </si>
  <si>
    <t xml:space="preserve">% AVANCE ACUMULADO ENERO - DICIEMBRE </t>
  </si>
  <si>
    <t xml:space="preserve">OBJETIVO OPERATIVO </t>
  </si>
  <si>
    <t xml:space="preserve">Acción </t>
  </si>
  <si>
    <t xml:space="preserve">Actividad </t>
  </si>
  <si>
    <t xml:space="preserve">Promover la calidad en los bienes y servicios para satisfacción del consumidor. </t>
  </si>
  <si>
    <t xml:space="preserve">Educar, informar y defender los derechos de los consumidores y usuarios, aplicando la  Ley de Protección al Consumidor y Usuario, Decreto 6-2003 del congreso de la República y su Reglamento AG. No. 777-2003, la cual tiene por objeto promover, divulgar y defender los derechos de los consumidores y usuarios, establecer las infracciones, sanciones y los procedimientos aplicables en dicha materia. </t>
  </si>
  <si>
    <t xml:space="preserve"> Servicios de Asistencia, Protección y Educación al Consumidor.</t>
  </si>
  <si>
    <t>Verificación y vigilancia de las obligaciones de los proveedores para beneficio de los consumidores y usuarios guatemaltecos enmarcados en la Ley de protección al consumidor Decreto 6-2003 y su Reglamento AG. 777-2003 Seguimiento al proceso de aprobación de la Ley de Creación de la Procuraduría del Consumidor.</t>
  </si>
  <si>
    <t>Servicios de Supervisión del Comercio Interno.</t>
  </si>
  <si>
    <t>No.</t>
  </si>
  <si>
    <t xml:space="preserve">INDICADOR </t>
  </si>
  <si>
    <t>Crecimiento en la atención de los derechos y obligaciones del consumidor.</t>
  </si>
  <si>
    <t xml:space="preserve">Verificación de certificados de Calibración de instrumentos de medición y pesaje </t>
  </si>
  <si>
    <t>Consumidores y usuarios informados sobre derechos y obligaciones en materia de consumo a través de plataformas digitales</t>
  </si>
  <si>
    <t xml:space="preserve">Conferencia a través de plataforma digital </t>
  </si>
  <si>
    <t>Población orientada a través de la información brindada a los medios de comunicación de las acciones de DIACO</t>
  </si>
  <si>
    <t xml:space="preserve">        MINISTERIO DE ECONOMÍA 
         PLAN OPERATIVO ANUAL 2023</t>
  </si>
  <si>
    <t>MATRIZ DE PLANIFICACIÓN, POA 2023</t>
  </si>
  <si>
    <t>Para el 2023, se ha incrementado en 28.0 puntos porcentuales el número de consumidores y usuarios atendidos sobre sus derechos y obligaciones (Línea base de 40,377 en 2019 a 51, 682 en 2023.</t>
  </si>
  <si>
    <t xml:space="preserve">Consumidores beneficiados con servicios de asistencia, protección y educación sobre sus derechos y obligaciones </t>
  </si>
  <si>
    <t>Empresas beneficiadas con resoluciones de autorización de instrumentos de control</t>
  </si>
  <si>
    <t xml:space="preserve">Consumidores y usuarios beneficiados con servicios de atención y resolución de quejas
</t>
  </si>
  <si>
    <t xml:space="preserve">Consumidores y usuarios capacitados sobre derechos y obligaciones
</t>
  </si>
  <si>
    <t xml:space="preserve">Eventos de promoción  de los derechos de los consumidores y obligaciones de los proveedores </t>
  </si>
  <si>
    <t>ENERO</t>
  </si>
  <si>
    <t>0</t>
  </si>
  <si>
    <t>FEBRERO</t>
  </si>
  <si>
    <t>2</t>
  </si>
  <si>
    <t>7</t>
  </si>
  <si>
    <t>198</t>
  </si>
  <si>
    <t>MARZO</t>
  </si>
  <si>
    <t>1</t>
  </si>
  <si>
    <t>34</t>
  </si>
  <si>
    <t>28</t>
  </si>
  <si>
    <t>ABRIL</t>
  </si>
  <si>
    <t>384</t>
  </si>
  <si>
    <t>52</t>
  </si>
  <si>
    <t>MAYO</t>
  </si>
  <si>
    <t>169</t>
  </si>
  <si>
    <t>88</t>
  </si>
  <si>
    <t>84</t>
  </si>
  <si>
    <t>META VIGENTE</t>
  </si>
  <si>
    <t>JUNIO</t>
  </si>
  <si>
    <t>111</t>
  </si>
  <si>
    <t>4</t>
  </si>
  <si>
    <t>53</t>
  </si>
  <si>
    <t>256</t>
  </si>
  <si>
    <t xml:space="preserve">INFORMACIÓN RELEVANTE/     ALERTAS/ PROBLEMAS </t>
  </si>
  <si>
    <t>JULIO</t>
  </si>
  <si>
    <t>352</t>
  </si>
  <si>
    <t>51</t>
  </si>
  <si>
    <t>AGOSTO</t>
  </si>
  <si>
    <t>152</t>
  </si>
  <si>
    <t>96</t>
  </si>
  <si>
    <t>90</t>
  </si>
  <si>
    <t>SEPTIEMBRE</t>
  </si>
  <si>
    <t>41</t>
  </si>
  <si>
    <t>6</t>
  </si>
  <si>
    <t>106</t>
  </si>
  <si>
    <t>283</t>
  </si>
  <si>
    <t>OCTUBRE</t>
  </si>
  <si>
    <t>166</t>
  </si>
  <si>
    <t>85</t>
  </si>
  <si>
    <t>123</t>
  </si>
  <si>
    <t>NOVIEMBRE</t>
  </si>
  <si>
    <t>389</t>
  </si>
  <si>
    <t>141</t>
  </si>
  <si>
    <t>234</t>
  </si>
  <si>
    <t>2772</t>
  </si>
  <si>
    <t>DICIEMBRE</t>
  </si>
  <si>
    <t>71</t>
  </si>
  <si>
    <t>156</t>
  </si>
  <si>
    <t>149</t>
  </si>
  <si>
    <t>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</si>
</sst>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&quot;Q&quot;* #,##0.00_);_(&quot;Q&quot;* \(#,##0.00\);_(&quot;Q&quot;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1"/>
      <color theme="1"/>
      <name val="Candara"/>
      <family val="2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b/>
      <i/>
      <sz val="9"/>
      <name val="Times New Roman"/>
      <family val="1"/>
    </font>
    <font>
      <b/>
      <i/>
      <sz val="11"/>
      <color theme="1"/>
      <name val="Times New Roman"/>
      <family val="1"/>
    </font>
    <font>
      <b/>
      <sz val="11"/>
      <name val="Times New Roman"/>
      <family val="1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theme="0"/>
      <name val="Times New Roman"/>
      <family val="1"/>
    </font>
    <font>
      <sz val="8"/>
      <name val="Calibri"/>
      <family val="2"/>
      <scheme val="minor"/>
    </font>
    <font>
      <b/>
      <sz val="7"/>
      <color indexed="8"/>
      <name val="Times New Roman"/>
      <family val="1"/>
    </font>
    <font>
      <b/>
      <sz val="7"/>
      <color theme="1"/>
      <name val="Candara"/>
      <family val="2"/>
    </font>
    <font>
      <b/>
      <sz val="6"/>
      <name val="Candara"/>
      <family val="2"/>
    </font>
    <font>
      <b/>
      <sz val="6"/>
      <color indexed="8"/>
      <name val="Times New Roman"/>
      <family val="1"/>
    </font>
    <font>
      <sz val="9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7" fillId="0" borderId="0">
      <alignment vertical="top"/>
    </xf>
    <xf numFmtId="43" fontId="17" fillId="0" borderId="0" applyFont="0" applyFill="0" applyBorder="0" applyAlignment="0" applyProtection="0">
      <alignment vertical="top"/>
    </xf>
    <xf numFmtId="9" fontId="17" fillId="0" borderId="0" applyFont="0" applyFill="0" applyBorder="0" applyAlignment="0" applyProtection="0">
      <alignment vertical="top"/>
    </xf>
    <xf numFmtId="43" fontId="17" fillId="0" borderId="0" applyFont="0" applyFill="0" applyBorder="0" applyAlignment="0" applyProtection="0">
      <alignment vertical="top"/>
    </xf>
    <xf numFmtId="0" fontId="18" fillId="0" borderId="0"/>
  </cellStyleXfs>
  <cellXfs count="68">
    <xf numFmtId="0" fontId="0" fillId="0" borderId="0" xfId="0"/>
    <xf numFmtId="0" fontId="3" fillId="0" borderId="0" xfId="1"/>
    <xf numFmtId="0" fontId="3" fillId="0" borderId="1" xfId="1" applyBorder="1"/>
    <xf numFmtId="0" fontId="9" fillId="2" borderId="1" xfId="0" applyFont="1" applyFill="1" applyBorder="1" applyAlignment="1">
      <alignment horizontal="justify" vertical="top" wrapText="1"/>
    </xf>
    <xf numFmtId="3" fontId="8" fillId="2" borderId="1" xfId="1" applyNumberFormat="1" applyFont="1" applyFill="1" applyBorder="1" applyAlignment="1">
      <alignment horizontal="center" vertical="top" wrapText="1"/>
    </xf>
    <xf numFmtId="164" fontId="5" fillId="2" borderId="1" xfId="1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top" wrapText="1"/>
    </xf>
    <xf numFmtId="0" fontId="2" fillId="2" borderId="1" xfId="4" applyFont="1" applyFill="1" applyBorder="1" applyAlignment="1">
      <alignment horizontal="justify" vertical="center" wrapText="1"/>
    </xf>
    <xf numFmtId="0" fontId="13" fillId="5" borderId="1" xfId="1" applyFont="1" applyFill="1" applyBorder="1" applyAlignment="1">
      <alignment horizontal="center" vertical="top" wrapText="1"/>
    </xf>
    <xf numFmtId="3" fontId="7" fillId="2" borderId="1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9" fontId="6" fillId="2" borderId="1" xfId="1" applyNumberFormat="1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center" wrapText="1"/>
    </xf>
    <xf numFmtId="3" fontId="8" fillId="2" borderId="1" xfId="1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3" fontId="8" fillId="2" borderId="1" xfId="1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 wrapText="1"/>
    </xf>
    <xf numFmtId="9" fontId="8" fillId="2" borderId="1" xfId="1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3" fontId="6" fillId="2" borderId="1" xfId="1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14" fillId="4" borderId="1" xfId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7" fillId="2" borderId="2" xfId="0" applyFont="1" applyFill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6" fillId="0" borderId="1" xfId="1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3" fontId="3" fillId="0" borderId="0" xfId="1" applyNumberFormat="1"/>
    <xf numFmtId="3" fontId="8" fillId="0" borderId="1" xfId="1" applyNumberFormat="1" applyFont="1" applyBorder="1" applyAlignment="1">
      <alignment horizontal="center" vertical="center" wrapText="1"/>
    </xf>
    <xf numFmtId="0" fontId="21" fillId="4" borderId="1" xfId="2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 wrapText="1"/>
    </xf>
    <xf numFmtId="0" fontId="23" fillId="4" borderId="1" xfId="1" applyFont="1" applyFill="1" applyBorder="1" applyAlignment="1">
      <alignment horizontal="center" vertical="center" wrapText="1"/>
    </xf>
    <xf numFmtId="0" fontId="24" fillId="4" borderId="1" xfId="2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top" wrapText="1"/>
    </xf>
    <xf numFmtId="3" fontId="11" fillId="2" borderId="1" xfId="0" applyNumberFormat="1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horizontal="center" vertical="top" wrapText="1"/>
    </xf>
    <xf numFmtId="3" fontId="3" fillId="0" borderId="1" xfId="1" applyNumberFormat="1" applyBorder="1"/>
    <xf numFmtId="0" fontId="17" fillId="2" borderId="1" xfId="9" applyFont="1" applyFill="1" applyBorder="1"/>
    <xf numFmtId="3" fontId="25" fillId="2" borderId="1" xfId="1" applyNumberFormat="1" applyFont="1" applyFill="1" applyBorder="1" applyAlignment="1">
      <alignment horizontal="justify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49" fontId="3" fillId="0" borderId="0" xfId="1" applyNumberFormat="1"/>
    <xf numFmtId="0" fontId="16" fillId="4" borderId="2" xfId="1" applyFont="1" applyFill="1" applyBorder="1" applyAlignment="1">
      <alignment horizontal="left" vertical="center" wrapText="1"/>
    </xf>
    <xf numFmtId="0" fontId="16" fillId="4" borderId="3" xfId="1" applyFont="1" applyFill="1" applyBorder="1" applyAlignment="1">
      <alignment horizontal="left" vertical="center" wrapText="1"/>
    </xf>
    <xf numFmtId="0" fontId="12" fillId="4" borderId="1" xfId="1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justify" vertical="center" wrapText="1"/>
    </xf>
    <xf numFmtId="0" fontId="19" fillId="6" borderId="1" xfId="0" applyFont="1" applyFill="1" applyBorder="1" applyAlignment="1">
      <alignment horizontal="center" vertical="center" wrapText="1"/>
    </xf>
    <xf numFmtId="0" fontId="16" fillId="4" borderId="2" xfId="1" applyFont="1" applyFill="1" applyBorder="1" applyAlignment="1">
      <alignment horizontal="center" vertical="center" wrapText="1"/>
    </xf>
    <xf numFmtId="0" fontId="16" fillId="4" borderId="4" xfId="1" applyFont="1" applyFill="1" applyBorder="1" applyAlignment="1">
      <alignment horizontal="center" vertical="center" wrapText="1"/>
    </xf>
    <xf numFmtId="0" fontId="16" fillId="4" borderId="3" xfId="1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12" fillId="3" borderId="2" xfId="1" applyFont="1" applyFill="1" applyBorder="1" applyAlignment="1">
      <alignment horizontal="center" vertical="center" wrapText="1"/>
    </xf>
    <xf numFmtId="0" fontId="12" fillId="3" borderId="4" xfId="1" applyFont="1" applyFill="1" applyBorder="1" applyAlignment="1">
      <alignment horizontal="center" vertical="center" wrapText="1"/>
    </xf>
    <xf numFmtId="0" fontId="12" fillId="3" borderId="3" xfId="1" applyFont="1" applyFill="1" applyBorder="1" applyAlignment="1">
      <alignment horizontal="center" vertical="center" wrapText="1"/>
    </xf>
    <xf numFmtId="0" fontId="16" fillId="3" borderId="1" xfId="1" applyFont="1" applyFill="1" applyBorder="1" applyAlignment="1">
      <alignment horizontal="left" vertical="center" wrapText="1"/>
    </xf>
    <xf numFmtId="0" fontId="16" fillId="3" borderId="2" xfId="1" applyFont="1" applyFill="1" applyBorder="1" applyAlignment="1">
      <alignment horizontal="left" vertical="center" wrapText="1"/>
    </xf>
    <xf numFmtId="0" fontId="16" fillId="3" borderId="3" xfId="1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 wrapText="1"/>
    </xf>
  </cellXfs>
  <cellStyles count="10">
    <cellStyle name="Millares 2" xfId="6" xr:uid="{00000000-0005-0000-0000-000000000000}"/>
    <cellStyle name="Millares 2 2" xfId="8" xr:uid="{00000000-0005-0000-0000-000001000000}"/>
    <cellStyle name="Normal" xfId="0" builtinId="0"/>
    <cellStyle name="Normal 2" xfId="3" xr:uid="{00000000-0005-0000-0000-000003000000}"/>
    <cellStyle name="Normal 2 2 2" xfId="4" xr:uid="{00000000-0005-0000-0000-000004000000}"/>
    <cellStyle name="Normal 3" xfId="5" xr:uid="{00000000-0005-0000-0000-000005000000}"/>
    <cellStyle name="Normal 3 3" xfId="2" xr:uid="{00000000-0005-0000-0000-000006000000}"/>
    <cellStyle name="Normal 4" xfId="1" xr:uid="{00000000-0005-0000-0000-000007000000}"/>
    <cellStyle name="Normal_Xl0000062" xfId="9" xr:uid="{00000000-0005-0000-0000-000008000000}"/>
    <cellStyle name="Porcentaje 2" xfId="7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9"/>
  <sheetViews>
    <sheetView showZeros="0" tabSelected="1" zoomScale="110" zoomScaleNormal="110" zoomScaleSheetLayoutView="115" zoomScalePageLayoutView="70" workbookViewId="0">
      <selection activeCell="X25" sqref="X25"/>
    </sheetView>
  </sheetViews>
  <sheetFormatPr baseColWidth="10" defaultColWidth="11.42578125" defaultRowHeight="12.75" x14ac:dyDescent="0.2"/>
  <cols>
    <col min="1" max="1" width="5.42578125" style="1" customWidth="1"/>
    <col min="2" max="2" width="19.7109375" style="1" customWidth="1"/>
    <col min="3" max="3" width="18.28515625" style="1" customWidth="1"/>
    <col min="4" max="4" width="20.5703125" style="1" customWidth="1"/>
    <col min="5" max="5" width="10" style="1" customWidth="1"/>
    <col min="6" max="6" width="8.5703125" style="1" customWidth="1"/>
    <col min="7" max="7" width="8" style="1" customWidth="1"/>
    <col min="8" max="8" width="8.5703125" style="1" customWidth="1"/>
    <col min="9" max="10" width="8" style="1" customWidth="1"/>
    <col min="11" max="11" width="7.140625" style="1" customWidth="1"/>
    <col min="12" max="13" width="6.7109375" style="1" customWidth="1"/>
    <col min="14" max="14" width="8.28515625" style="1" customWidth="1"/>
    <col min="15" max="15" width="10" style="1" customWidth="1"/>
    <col min="16" max="18" width="9.140625" style="1" customWidth="1"/>
    <col min="19" max="19" width="9.28515625" style="1" customWidth="1"/>
    <col min="20" max="20" width="10.140625" style="1" customWidth="1"/>
    <col min="21" max="21" width="10.5703125" style="1" customWidth="1"/>
    <col min="22" max="16384" width="11.42578125" style="1"/>
  </cols>
  <sheetData>
    <row r="1" spans="1:22" ht="43.5" customHeight="1" x14ac:dyDescent="0.2">
      <c r="A1" s="54" t="s">
        <v>40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</row>
    <row r="2" spans="1:22" ht="16.5" customHeight="1" x14ac:dyDescent="0.2">
      <c r="A2" s="55" t="s">
        <v>41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7"/>
    </row>
    <row r="3" spans="1:22" ht="20.25" customHeight="1" x14ac:dyDescent="0.2">
      <c r="A3" s="61" t="s">
        <v>9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3"/>
    </row>
    <row r="4" spans="1:22" ht="20.25" customHeight="1" x14ac:dyDescent="0.2">
      <c r="A4" s="64" t="s">
        <v>25</v>
      </c>
      <c r="B4" s="64"/>
      <c r="C4" s="67" t="s">
        <v>28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</row>
    <row r="5" spans="1:22" ht="30" customHeight="1" x14ac:dyDescent="0.2">
      <c r="A5" s="65" t="s">
        <v>20</v>
      </c>
      <c r="B5" s="66"/>
      <c r="C5" s="67" t="s">
        <v>42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</row>
    <row r="6" spans="1:22" ht="23.25" customHeight="1" x14ac:dyDescent="0.2">
      <c r="A6" s="65" t="s">
        <v>34</v>
      </c>
      <c r="B6" s="66"/>
      <c r="C6" s="58" t="s">
        <v>35</v>
      </c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60"/>
    </row>
    <row r="7" spans="1:22" ht="44.25" customHeight="1" x14ac:dyDescent="0.2">
      <c r="A7" s="49" t="s">
        <v>26</v>
      </c>
      <c r="B7" s="50"/>
      <c r="C7" s="53" t="s">
        <v>29</v>
      </c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</row>
    <row r="8" spans="1:22" ht="33" customHeight="1" x14ac:dyDescent="0.2">
      <c r="A8" s="49" t="s">
        <v>27</v>
      </c>
      <c r="B8" s="50"/>
      <c r="C8" s="52" t="s">
        <v>30</v>
      </c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</row>
    <row r="9" spans="1:22" ht="51" customHeight="1" x14ac:dyDescent="0.2">
      <c r="A9" s="26" t="s">
        <v>33</v>
      </c>
      <c r="B9" s="38" t="s">
        <v>21</v>
      </c>
      <c r="C9" s="38" t="s">
        <v>22</v>
      </c>
      <c r="D9" s="38" t="s">
        <v>1</v>
      </c>
      <c r="E9" s="38" t="s">
        <v>0</v>
      </c>
      <c r="F9" s="38" t="s">
        <v>65</v>
      </c>
      <c r="G9" s="37" t="s">
        <v>48</v>
      </c>
      <c r="H9" s="37" t="s">
        <v>50</v>
      </c>
      <c r="I9" s="37" t="s">
        <v>54</v>
      </c>
      <c r="J9" s="37" t="s">
        <v>58</v>
      </c>
      <c r="K9" s="37" t="s">
        <v>61</v>
      </c>
      <c r="L9" s="37" t="s">
        <v>66</v>
      </c>
      <c r="M9" s="37" t="s">
        <v>72</v>
      </c>
      <c r="N9" s="37" t="s">
        <v>75</v>
      </c>
      <c r="O9" s="40" t="s">
        <v>79</v>
      </c>
      <c r="P9" s="40" t="s">
        <v>84</v>
      </c>
      <c r="Q9" s="40" t="s">
        <v>88</v>
      </c>
      <c r="R9" s="40" t="s">
        <v>93</v>
      </c>
      <c r="S9" s="39" t="s">
        <v>23</v>
      </c>
      <c r="T9" s="39" t="s">
        <v>24</v>
      </c>
      <c r="U9" s="39" t="s">
        <v>71</v>
      </c>
    </row>
    <row r="10" spans="1:22" ht="99.75" customHeight="1" x14ac:dyDescent="0.2">
      <c r="A10" s="28">
        <v>1</v>
      </c>
      <c r="B10" s="30" t="s">
        <v>43</v>
      </c>
      <c r="C10" s="6"/>
      <c r="D10" s="44"/>
      <c r="E10" s="20" t="s">
        <v>3</v>
      </c>
      <c r="F10" s="11">
        <f>SUM(F11+F18+F25)</f>
        <v>57974</v>
      </c>
      <c r="G10" s="11">
        <f t="shared" ref="G10:L10" si="0">+G11+G18+G25</f>
        <v>4752</v>
      </c>
      <c r="H10" s="11">
        <f t="shared" si="0"/>
        <v>3692</v>
      </c>
      <c r="I10" s="11">
        <f t="shared" si="0"/>
        <v>4984</v>
      </c>
      <c r="J10" s="11">
        <f t="shared" si="0"/>
        <v>5180</v>
      </c>
      <c r="K10" s="11">
        <f t="shared" si="0"/>
        <v>3372</v>
      </c>
      <c r="L10" s="11">
        <f t="shared" si="0"/>
        <v>4075</v>
      </c>
      <c r="M10" s="11">
        <f t="shared" ref="M10:Q10" si="1">+M11+M18+M25</f>
        <v>3891</v>
      </c>
      <c r="N10" s="11">
        <f t="shared" si="1"/>
        <v>4986</v>
      </c>
      <c r="O10" s="11">
        <f t="shared" si="1"/>
        <v>4003</v>
      </c>
      <c r="P10" s="11">
        <f t="shared" si="1"/>
        <v>4200</v>
      </c>
      <c r="Q10" s="11">
        <f t="shared" si="1"/>
        <v>3052</v>
      </c>
      <c r="R10" s="11">
        <f>+R11+R18+R25</f>
        <v>5829</v>
      </c>
      <c r="S10" s="11">
        <f>+G10+H10+I10+J10+K10+L10+M10+N10+O10+P10+Q10+R10</f>
        <v>52016</v>
      </c>
      <c r="T10" s="12">
        <f t="shared" ref="T10:T25" si="2">+S10/F10</f>
        <v>0.89722979266567771</v>
      </c>
      <c r="U10" s="13"/>
    </row>
    <row r="11" spans="1:22" ht="53.25" customHeight="1" x14ac:dyDescent="0.2">
      <c r="A11" s="2"/>
      <c r="B11" s="6"/>
      <c r="C11" s="3" t="s">
        <v>46</v>
      </c>
      <c r="D11" s="44"/>
      <c r="E11" s="20" t="s">
        <v>3</v>
      </c>
      <c r="F11" s="11">
        <f>+F12+F13</f>
        <v>43313</v>
      </c>
      <c r="G11" s="11">
        <f t="shared" ref="G11:K11" si="3">+G12+G13</f>
        <v>4518</v>
      </c>
      <c r="H11" s="11">
        <f t="shared" si="3"/>
        <v>3093</v>
      </c>
      <c r="I11" s="11">
        <f t="shared" si="3"/>
        <v>4662</v>
      </c>
      <c r="J11" s="11">
        <f t="shared" si="3"/>
        <v>4906</v>
      </c>
      <c r="K11" s="11">
        <f t="shared" si="3"/>
        <v>3023</v>
      </c>
      <c r="L11" s="11">
        <f t="shared" ref="L11:P11" si="4">+L12+L13</f>
        <v>3528</v>
      </c>
      <c r="M11" s="11">
        <f t="shared" si="4"/>
        <v>3473</v>
      </c>
      <c r="N11" s="11">
        <f t="shared" si="4"/>
        <v>4444</v>
      </c>
      <c r="O11" s="11">
        <f t="shared" si="4"/>
        <v>3426</v>
      </c>
      <c r="P11" s="11">
        <f t="shared" si="4"/>
        <v>3761</v>
      </c>
      <c r="Q11" s="11">
        <f>+Q12+Q13</f>
        <v>2462</v>
      </c>
      <c r="R11" s="11">
        <f>+R12+R13</f>
        <v>2017</v>
      </c>
      <c r="S11" s="11">
        <f t="shared" ref="S11:S18" si="5">+G11+H11+I11+J11+K11+L11+M11+N11+O11+P11+Q11+R11</f>
        <v>43313</v>
      </c>
      <c r="T11" s="12">
        <f t="shared" si="2"/>
        <v>1</v>
      </c>
      <c r="U11" s="14"/>
    </row>
    <row r="12" spans="1:22" ht="24.75" customHeight="1" x14ac:dyDescent="0.2">
      <c r="A12" s="2"/>
      <c r="B12" s="6"/>
      <c r="C12" s="9"/>
      <c r="D12" s="27" t="s">
        <v>10</v>
      </c>
      <c r="E12" s="21" t="s">
        <v>3</v>
      </c>
      <c r="F12" s="36">
        <v>23787</v>
      </c>
      <c r="G12" s="17">
        <v>2577</v>
      </c>
      <c r="H12" s="17">
        <v>1354</v>
      </c>
      <c r="I12" s="17">
        <v>2965</v>
      </c>
      <c r="J12" s="17">
        <v>3242</v>
      </c>
      <c r="K12" s="17">
        <v>1480</v>
      </c>
      <c r="L12" s="17">
        <v>1961</v>
      </c>
      <c r="M12" s="17">
        <v>1924</v>
      </c>
      <c r="N12" s="17">
        <v>2919</v>
      </c>
      <c r="O12" s="17">
        <v>1831</v>
      </c>
      <c r="P12" s="17">
        <v>1864</v>
      </c>
      <c r="Q12" s="17">
        <v>827</v>
      </c>
      <c r="R12" s="17">
        <v>843</v>
      </c>
      <c r="S12" s="18">
        <f t="shared" si="5"/>
        <v>23787</v>
      </c>
      <c r="T12" s="19">
        <f t="shared" si="2"/>
        <v>1</v>
      </c>
      <c r="U12" s="14"/>
    </row>
    <row r="13" spans="1:22" ht="41.25" customHeight="1" x14ac:dyDescent="0.2">
      <c r="A13" s="2"/>
      <c r="B13" s="6"/>
      <c r="C13" s="6"/>
      <c r="D13" s="27" t="s">
        <v>11</v>
      </c>
      <c r="E13" s="21" t="s">
        <v>3</v>
      </c>
      <c r="F13" s="36">
        <v>19526</v>
      </c>
      <c r="G13" s="17">
        <v>1941</v>
      </c>
      <c r="H13" s="17">
        <v>1739</v>
      </c>
      <c r="I13" s="17">
        <v>1697</v>
      </c>
      <c r="J13" s="17">
        <v>1664</v>
      </c>
      <c r="K13" s="17">
        <v>1543</v>
      </c>
      <c r="L13" s="17">
        <v>1567</v>
      </c>
      <c r="M13" s="17">
        <v>1549</v>
      </c>
      <c r="N13" s="17">
        <v>1525</v>
      </c>
      <c r="O13" s="17">
        <v>1595</v>
      </c>
      <c r="P13" s="17">
        <v>1897</v>
      </c>
      <c r="Q13" s="17">
        <v>1635</v>
      </c>
      <c r="R13" s="17">
        <v>1174</v>
      </c>
      <c r="S13" s="18">
        <f t="shared" si="5"/>
        <v>19526</v>
      </c>
      <c r="T13" s="19">
        <f t="shared" si="2"/>
        <v>1</v>
      </c>
      <c r="U13" s="14"/>
    </row>
    <row r="14" spans="1:22" ht="57" customHeight="1" x14ac:dyDescent="0.2">
      <c r="A14" s="2"/>
      <c r="B14" s="6"/>
      <c r="C14" s="27" t="s">
        <v>44</v>
      </c>
      <c r="D14" s="45"/>
      <c r="E14" s="20" t="s">
        <v>8</v>
      </c>
      <c r="F14" s="11">
        <f t="shared" ref="F14:K14" si="6">+F15+F16+F17</f>
        <v>13126</v>
      </c>
      <c r="G14" s="11">
        <f t="shared" si="6"/>
        <v>1257</v>
      </c>
      <c r="H14" s="11">
        <f t="shared" si="6"/>
        <v>1426</v>
      </c>
      <c r="I14" s="11">
        <f t="shared" si="6"/>
        <v>1064</v>
      </c>
      <c r="J14" s="11">
        <f t="shared" si="6"/>
        <v>1328</v>
      </c>
      <c r="K14" s="11">
        <f t="shared" si="6"/>
        <v>1091</v>
      </c>
      <c r="L14" s="11">
        <f t="shared" ref="L14:P14" si="7">+L15+L16+L17</f>
        <v>1191</v>
      </c>
      <c r="M14" s="11">
        <f t="shared" si="7"/>
        <v>1335</v>
      </c>
      <c r="N14" s="11">
        <f t="shared" si="7"/>
        <v>1155</v>
      </c>
      <c r="O14" s="11">
        <f t="shared" si="7"/>
        <v>1058</v>
      </c>
      <c r="P14" s="11">
        <f t="shared" si="7"/>
        <v>892</v>
      </c>
      <c r="Q14" s="11">
        <f>+Q15+Q16+Q17</f>
        <v>1004</v>
      </c>
      <c r="R14" s="47">
        <f>+R15+R16+R17</f>
        <v>325</v>
      </c>
      <c r="S14" s="11">
        <f t="shared" si="5"/>
        <v>13126</v>
      </c>
      <c r="T14" s="12">
        <f t="shared" si="2"/>
        <v>1</v>
      </c>
      <c r="U14" s="16"/>
      <c r="V14" s="35"/>
    </row>
    <row r="15" spans="1:22" ht="27" customHeight="1" x14ac:dyDescent="0.2">
      <c r="A15" s="2"/>
      <c r="B15" s="6"/>
      <c r="C15" s="45"/>
      <c r="D15" s="27" t="s">
        <v>12</v>
      </c>
      <c r="E15" s="21" t="s">
        <v>8</v>
      </c>
      <c r="F15" s="16">
        <v>10450</v>
      </c>
      <c r="G15" s="17">
        <v>1016</v>
      </c>
      <c r="H15" s="17">
        <v>1057</v>
      </c>
      <c r="I15" s="17">
        <v>1023</v>
      </c>
      <c r="J15" s="17">
        <v>889</v>
      </c>
      <c r="K15" s="17">
        <v>873</v>
      </c>
      <c r="L15" s="17">
        <v>1036</v>
      </c>
      <c r="M15" s="17">
        <v>959</v>
      </c>
      <c r="N15" s="17">
        <v>975</v>
      </c>
      <c r="O15" s="17">
        <v>945</v>
      </c>
      <c r="P15" s="17">
        <v>694</v>
      </c>
      <c r="Q15" s="17">
        <v>821</v>
      </c>
      <c r="R15" s="17">
        <v>162</v>
      </c>
      <c r="S15" s="18">
        <f t="shared" si="5"/>
        <v>10450</v>
      </c>
      <c r="T15" s="19">
        <f t="shared" si="2"/>
        <v>1</v>
      </c>
      <c r="U15" s="14"/>
    </row>
    <row r="16" spans="1:22" ht="43.5" customHeight="1" x14ac:dyDescent="0.2">
      <c r="A16" s="2"/>
      <c r="B16" s="6"/>
      <c r="C16" s="45"/>
      <c r="D16" s="3" t="s">
        <v>13</v>
      </c>
      <c r="E16" s="21" t="s">
        <v>8</v>
      </c>
      <c r="F16" s="16">
        <v>480</v>
      </c>
      <c r="G16" s="17">
        <v>52</v>
      </c>
      <c r="H16" s="17">
        <v>34</v>
      </c>
      <c r="I16" s="17">
        <v>41</v>
      </c>
      <c r="J16" s="17">
        <v>55</v>
      </c>
      <c r="K16" s="17">
        <v>49</v>
      </c>
      <c r="L16" s="17">
        <v>44</v>
      </c>
      <c r="M16" s="17">
        <v>24</v>
      </c>
      <c r="N16" s="17">
        <v>28</v>
      </c>
      <c r="O16" s="17">
        <v>72</v>
      </c>
      <c r="P16" s="17">
        <v>32</v>
      </c>
      <c r="Q16" s="17">
        <v>42</v>
      </c>
      <c r="R16" s="17">
        <v>7</v>
      </c>
      <c r="S16" s="18">
        <f t="shared" si="5"/>
        <v>480</v>
      </c>
      <c r="T16" s="19">
        <f t="shared" si="2"/>
        <v>1</v>
      </c>
      <c r="U16" s="14"/>
    </row>
    <row r="17" spans="1:23" ht="68.25" customHeight="1" x14ac:dyDescent="0.2">
      <c r="A17" s="2"/>
      <c r="B17" s="6"/>
      <c r="C17" s="45"/>
      <c r="D17" s="3" t="s">
        <v>36</v>
      </c>
      <c r="E17" s="21" t="s">
        <v>8</v>
      </c>
      <c r="F17" s="16">
        <v>2196</v>
      </c>
      <c r="G17" s="17">
        <v>189</v>
      </c>
      <c r="H17" s="31">
        <v>335</v>
      </c>
      <c r="I17" s="34" t="s">
        <v>49</v>
      </c>
      <c r="J17" s="34" t="s">
        <v>59</v>
      </c>
      <c r="K17" s="34" t="s">
        <v>62</v>
      </c>
      <c r="L17" s="34" t="s">
        <v>67</v>
      </c>
      <c r="M17" s="34" t="s">
        <v>73</v>
      </c>
      <c r="N17" s="34" t="s">
        <v>76</v>
      </c>
      <c r="O17" s="34" t="s">
        <v>80</v>
      </c>
      <c r="P17" s="34" t="s">
        <v>85</v>
      </c>
      <c r="Q17" s="34" t="s">
        <v>90</v>
      </c>
      <c r="R17" s="24" t="s">
        <v>95</v>
      </c>
      <c r="S17" s="18">
        <f t="shared" si="5"/>
        <v>2196</v>
      </c>
      <c r="T17" s="19">
        <f t="shared" si="2"/>
        <v>1</v>
      </c>
      <c r="U17" s="14"/>
    </row>
    <row r="18" spans="1:23" ht="64.5" customHeight="1" x14ac:dyDescent="0.2">
      <c r="A18" s="2"/>
      <c r="B18" s="41"/>
      <c r="C18" s="3" t="s">
        <v>45</v>
      </c>
      <c r="D18" s="45"/>
      <c r="E18" s="10" t="s">
        <v>3</v>
      </c>
      <c r="F18" s="22">
        <v>10593</v>
      </c>
      <c r="G18" s="23">
        <v>234</v>
      </c>
      <c r="H18" s="32">
        <v>401</v>
      </c>
      <c r="I18" s="32">
        <v>294</v>
      </c>
      <c r="J18" s="32">
        <v>274</v>
      </c>
      <c r="K18" s="32">
        <v>265</v>
      </c>
      <c r="L18" s="32">
        <v>291</v>
      </c>
      <c r="M18" s="32">
        <v>418</v>
      </c>
      <c r="N18" s="32">
        <v>452</v>
      </c>
      <c r="O18" s="32">
        <v>294</v>
      </c>
      <c r="P18" s="32">
        <v>316</v>
      </c>
      <c r="Q18" s="32">
        <v>356</v>
      </c>
      <c r="R18" s="32">
        <v>1040</v>
      </c>
      <c r="S18" s="11">
        <f t="shared" si="5"/>
        <v>4635</v>
      </c>
      <c r="T18" s="12">
        <f t="shared" si="2"/>
        <v>0.43755310110450296</v>
      </c>
      <c r="U18" s="16"/>
      <c r="V18" s="35"/>
    </row>
    <row r="19" spans="1:23" ht="81.75" customHeight="1" x14ac:dyDescent="0.2">
      <c r="A19" s="2"/>
      <c r="B19" s="43"/>
      <c r="C19" s="45"/>
      <c r="D19" s="7" t="s">
        <v>14</v>
      </c>
      <c r="E19" s="15" t="s">
        <v>7</v>
      </c>
      <c r="F19" s="16">
        <v>12540</v>
      </c>
      <c r="G19" s="17">
        <v>1310</v>
      </c>
      <c r="H19" s="17">
        <v>794</v>
      </c>
      <c r="I19" s="17">
        <v>855</v>
      </c>
      <c r="J19" s="17">
        <v>1081</v>
      </c>
      <c r="K19" s="17">
        <v>823</v>
      </c>
      <c r="L19" s="17">
        <v>1023</v>
      </c>
      <c r="M19" s="17">
        <v>955</v>
      </c>
      <c r="N19" s="17">
        <v>694</v>
      </c>
      <c r="O19" s="17">
        <v>919</v>
      </c>
      <c r="P19" s="17">
        <v>1206</v>
      </c>
      <c r="Q19" s="17">
        <v>648</v>
      </c>
      <c r="R19" s="17">
        <v>949</v>
      </c>
      <c r="S19" s="18">
        <f t="shared" ref="S19:S25" si="8">+G19+H19+I19+J19+K19+L19+M19+N19+O19+P19+Q19+R19</f>
        <v>11257</v>
      </c>
      <c r="T19" s="19">
        <f t="shared" si="2"/>
        <v>0.89768740031897931</v>
      </c>
      <c r="U19" s="5"/>
    </row>
    <row r="20" spans="1:23" ht="68.25" customHeight="1" x14ac:dyDescent="0.2">
      <c r="A20" s="2"/>
      <c r="B20" s="43"/>
      <c r="C20" s="45"/>
      <c r="D20" s="7" t="s">
        <v>47</v>
      </c>
      <c r="E20" s="15" t="s">
        <v>5</v>
      </c>
      <c r="F20" s="16">
        <v>600</v>
      </c>
      <c r="G20" s="17">
        <v>95</v>
      </c>
      <c r="H20" s="17">
        <v>56</v>
      </c>
      <c r="I20" s="17">
        <v>59</v>
      </c>
      <c r="J20" s="17">
        <v>79</v>
      </c>
      <c r="K20" s="17">
        <v>47</v>
      </c>
      <c r="L20" s="17">
        <v>51</v>
      </c>
      <c r="M20" s="17">
        <v>46</v>
      </c>
      <c r="N20" s="17">
        <v>73</v>
      </c>
      <c r="O20" s="17">
        <v>48</v>
      </c>
      <c r="P20" s="17">
        <v>35</v>
      </c>
      <c r="Q20" s="17">
        <v>27</v>
      </c>
      <c r="R20" s="17">
        <v>12</v>
      </c>
      <c r="S20" s="18">
        <f t="shared" si="8"/>
        <v>628</v>
      </c>
      <c r="T20" s="19">
        <f t="shared" si="2"/>
        <v>1.0466666666666666</v>
      </c>
      <c r="U20" s="5"/>
    </row>
    <row r="21" spans="1:23" ht="32.25" customHeight="1" x14ac:dyDescent="0.2">
      <c r="A21" s="2"/>
      <c r="B21" s="43"/>
      <c r="C21" s="45"/>
      <c r="D21" s="7" t="s">
        <v>38</v>
      </c>
      <c r="E21" s="15" t="s">
        <v>5</v>
      </c>
      <c r="F21" s="16">
        <v>135</v>
      </c>
      <c r="G21" s="24" t="s">
        <v>49</v>
      </c>
      <c r="H21" s="24" t="s">
        <v>51</v>
      </c>
      <c r="I21" s="24" t="s">
        <v>55</v>
      </c>
      <c r="J21" s="24" t="s">
        <v>49</v>
      </c>
      <c r="K21" s="24" t="s">
        <v>51</v>
      </c>
      <c r="L21" s="24" t="s">
        <v>68</v>
      </c>
      <c r="M21" s="24" t="s">
        <v>49</v>
      </c>
      <c r="N21" s="24" t="s">
        <v>55</v>
      </c>
      <c r="O21" s="24" t="s">
        <v>81</v>
      </c>
      <c r="P21" s="24" t="s">
        <v>55</v>
      </c>
      <c r="Q21" s="24" t="s">
        <v>68</v>
      </c>
      <c r="R21" s="24" t="s">
        <v>97</v>
      </c>
      <c r="S21" s="18">
        <f t="shared" si="8"/>
        <v>54</v>
      </c>
      <c r="T21" s="19">
        <f t="shared" si="2"/>
        <v>0.4</v>
      </c>
      <c r="U21" s="5"/>
    </row>
    <row r="22" spans="1:23" ht="66.75" customHeight="1" x14ac:dyDescent="0.2">
      <c r="A22" s="2"/>
      <c r="B22" s="43"/>
      <c r="C22" s="45"/>
      <c r="D22" s="7" t="s">
        <v>39</v>
      </c>
      <c r="E22" s="15" t="s">
        <v>5</v>
      </c>
      <c r="F22" s="16">
        <v>2000</v>
      </c>
      <c r="G22" s="17">
        <v>59</v>
      </c>
      <c r="H22" s="34" t="s">
        <v>49</v>
      </c>
      <c r="I22" s="17">
        <v>132</v>
      </c>
      <c r="J22" s="17">
        <v>227</v>
      </c>
      <c r="K22" s="17">
        <v>228</v>
      </c>
      <c r="L22" s="17">
        <v>218</v>
      </c>
      <c r="M22" s="17">
        <v>273</v>
      </c>
      <c r="N22" s="17">
        <v>228</v>
      </c>
      <c r="O22" s="17">
        <v>218</v>
      </c>
      <c r="P22" s="17">
        <v>181</v>
      </c>
      <c r="Q22" s="17">
        <v>182</v>
      </c>
      <c r="R22" s="17">
        <v>199</v>
      </c>
      <c r="S22" s="18">
        <f t="shared" si="8"/>
        <v>2145</v>
      </c>
      <c r="T22" s="19">
        <f t="shared" si="2"/>
        <v>1.0725</v>
      </c>
      <c r="U22" s="5"/>
    </row>
    <row r="23" spans="1:23" ht="30.75" customHeight="1" x14ac:dyDescent="0.2">
      <c r="A23" s="2"/>
      <c r="B23" s="41"/>
      <c r="C23" s="45"/>
      <c r="D23" s="7" t="s">
        <v>15</v>
      </c>
      <c r="E23" s="15" t="s">
        <v>2</v>
      </c>
      <c r="F23" s="16">
        <v>620</v>
      </c>
      <c r="G23" s="24" t="s">
        <v>49</v>
      </c>
      <c r="H23" s="24" t="s">
        <v>52</v>
      </c>
      <c r="I23" s="24" t="s">
        <v>56</v>
      </c>
      <c r="J23" s="24" t="s">
        <v>60</v>
      </c>
      <c r="K23" s="24" t="s">
        <v>63</v>
      </c>
      <c r="L23" s="24" t="s">
        <v>69</v>
      </c>
      <c r="M23" s="24" t="s">
        <v>74</v>
      </c>
      <c r="N23" s="24" t="s">
        <v>77</v>
      </c>
      <c r="O23" s="24" t="s">
        <v>82</v>
      </c>
      <c r="P23" s="24" t="s">
        <v>86</v>
      </c>
      <c r="Q23" s="24" t="s">
        <v>86</v>
      </c>
      <c r="R23" s="24" t="s">
        <v>94</v>
      </c>
      <c r="S23" s="18">
        <f t="shared" si="8"/>
        <v>728</v>
      </c>
      <c r="T23" s="19">
        <f t="shared" si="2"/>
        <v>1.1741935483870967</v>
      </c>
      <c r="U23" s="14"/>
    </row>
    <row r="24" spans="1:23" ht="42.75" customHeight="1" x14ac:dyDescent="0.2">
      <c r="A24" s="2"/>
      <c r="B24" s="42"/>
      <c r="C24" s="45"/>
      <c r="D24" s="7" t="s">
        <v>16</v>
      </c>
      <c r="E24" s="15" t="s">
        <v>4</v>
      </c>
      <c r="F24" s="16">
        <v>98847</v>
      </c>
      <c r="G24" s="17">
        <v>5479</v>
      </c>
      <c r="H24" s="17">
        <v>5091</v>
      </c>
      <c r="I24" s="17">
        <v>25034</v>
      </c>
      <c r="J24" s="17">
        <v>14505</v>
      </c>
      <c r="K24" s="17">
        <v>4804</v>
      </c>
      <c r="L24" s="17">
        <v>7599</v>
      </c>
      <c r="M24" s="17">
        <v>7055</v>
      </c>
      <c r="N24" s="17">
        <v>10535</v>
      </c>
      <c r="O24" s="17">
        <v>6575</v>
      </c>
      <c r="P24" s="17">
        <v>5296</v>
      </c>
      <c r="Q24" s="17">
        <v>3971</v>
      </c>
      <c r="R24" s="17">
        <v>4146</v>
      </c>
      <c r="S24" s="18">
        <f t="shared" si="8"/>
        <v>100090</v>
      </c>
      <c r="T24" s="19">
        <f t="shared" si="2"/>
        <v>1.012574989630439</v>
      </c>
      <c r="U24" s="14"/>
    </row>
    <row r="25" spans="1:23" ht="98.25" customHeight="1" x14ac:dyDescent="0.2">
      <c r="A25" s="2"/>
      <c r="B25" s="41"/>
      <c r="C25" s="27" t="s">
        <v>37</v>
      </c>
      <c r="D25" s="3"/>
      <c r="E25" s="10" t="s">
        <v>3</v>
      </c>
      <c r="F25" s="22">
        <v>4068</v>
      </c>
      <c r="G25" s="25" t="s">
        <v>49</v>
      </c>
      <c r="H25" s="25" t="s">
        <v>53</v>
      </c>
      <c r="I25" s="25" t="s">
        <v>57</v>
      </c>
      <c r="J25" s="25" t="s">
        <v>49</v>
      </c>
      <c r="K25" s="25" t="s">
        <v>64</v>
      </c>
      <c r="L25" s="25" t="s">
        <v>70</v>
      </c>
      <c r="M25" s="25" t="s">
        <v>49</v>
      </c>
      <c r="N25" s="25" t="s">
        <v>78</v>
      </c>
      <c r="O25" s="25" t="s">
        <v>83</v>
      </c>
      <c r="P25" s="25" t="s">
        <v>87</v>
      </c>
      <c r="Q25" s="25" t="s">
        <v>91</v>
      </c>
      <c r="R25" s="25" t="s">
        <v>92</v>
      </c>
      <c r="S25" s="11">
        <f t="shared" si="8"/>
        <v>4068</v>
      </c>
      <c r="T25" s="12">
        <f t="shared" si="2"/>
        <v>1</v>
      </c>
      <c r="U25" s="14"/>
    </row>
    <row r="26" spans="1:23" ht="30.75" customHeight="1" x14ac:dyDescent="0.2">
      <c r="A26" s="51" t="s">
        <v>26</v>
      </c>
      <c r="B26" s="51"/>
      <c r="C26" s="53" t="s">
        <v>31</v>
      </c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</row>
    <row r="27" spans="1:23" ht="18" customHeight="1" x14ac:dyDescent="0.2">
      <c r="A27" s="51" t="s">
        <v>27</v>
      </c>
      <c r="B27" s="51"/>
      <c r="C27" s="52" t="s">
        <v>32</v>
      </c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</row>
    <row r="28" spans="1:23" ht="59.25" customHeight="1" x14ac:dyDescent="0.2">
      <c r="A28" s="28">
        <v>2</v>
      </c>
      <c r="B28" s="29" t="s">
        <v>17</v>
      </c>
      <c r="C28" s="2"/>
      <c r="D28" s="2"/>
      <c r="E28" s="10" t="s">
        <v>6</v>
      </c>
      <c r="F28" s="22">
        <f t="shared" ref="F28" si="9">+F29+F30</f>
        <v>64717</v>
      </c>
      <c r="G28" s="22">
        <f t="shared" ref="G28:L28" si="10">+G29+G30</f>
        <v>6084</v>
      </c>
      <c r="H28" s="33">
        <f t="shared" si="10"/>
        <v>6124</v>
      </c>
      <c r="I28" s="33">
        <f t="shared" si="10"/>
        <v>5158</v>
      </c>
      <c r="J28" s="33">
        <f t="shared" si="10"/>
        <v>5967</v>
      </c>
      <c r="K28" s="33">
        <f t="shared" si="10"/>
        <v>5692</v>
      </c>
      <c r="L28" s="33">
        <f t="shared" si="10"/>
        <v>5725</v>
      </c>
      <c r="M28" s="33">
        <f t="shared" ref="M28:R28" si="11">+M29+M30</f>
        <v>6116</v>
      </c>
      <c r="N28" s="33">
        <f t="shared" si="11"/>
        <v>5449</v>
      </c>
      <c r="O28" s="33">
        <f t="shared" si="11"/>
        <v>5967</v>
      </c>
      <c r="P28" s="33">
        <f t="shared" si="11"/>
        <v>5117</v>
      </c>
      <c r="Q28" s="33">
        <f t="shared" si="11"/>
        <v>6027</v>
      </c>
      <c r="R28" s="33">
        <f t="shared" si="11"/>
        <v>1291</v>
      </c>
      <c r="S28" s="11">
        <f>+G28+H28+I28+J28+K28+L28+M28+N28+O28+P28+Q28+R28</f>
        <v>64717</v>
      </c>
      <c r="T28" s="12">
        <f>+S28/F28</f>
        <v>1</v>
      </c>
      <c r="U28" s="8"/>
      <c r="W28" s="35"/>
    </row>
    <row r="29" spans="1:23" ht="80.25" customHeight="1" x14ac:dyDescent="0.2">
      <c r="A29" s="2"/>
      <c r="B29" s="9"/>
      <c r="C29" s="27" t="s">
        <v>18</v>
      </c>
      <c r="D29" s="2"/>
      <c r="E29" s="10" t="s">
        <v>6</v>
      </c>
      <c r="F29" s="22">
        <v>63282</v>
      </c>
      <c r="G29" s="23">
        <v>5970</v>
      </c>
      <c r="H29" s="32">
        <v>6004</v>
      </c>
      <c r="I29" s="32">
        <v>5056</v>
      </c>
      <c r="J29" s="32">
        <v>5814</v>
      </c>
      <c r="K29" s="32">
        <v>5570</v>
      </c>
      <c r="L29" s="32">
        <v>5577</v>
      </c>
      <c r="M29" s="32">
        <v>6019</v>
      </c>
      <c r="N29" s="32">
        <v>5429</v>
      </c>
      <c r="O29" s="32">
        <v>5946</v>
      </c>
      <c r="P29" s="32">
        <v>5117</v>
      </c>
      <c r="Q29" s="32">
        <v>5638</v>
      </c>
      <c r="R29" s="32">
        <v>1142</v>
      </c>
      <c r="S29" s="11">
        <f>+G29+H29+I29+J29+K29+L29+M29+N29+O29+P29+Q29+R29</f>
        <v>63282</v>
      </c>
      <c r="T29" s="12">
        <f>+S29/F29</f>
        <v>1</v>
      </c>
      <c r="U29" s="4"/>
      <c r="W29" s="35"/>
    </row>
    <row r="30" spans="1:23" ht="98.25" customHeight="1" x14ac:dyDescent="0.2">
      <c r="A30" s="2"/>
      <c r="B30" s="6"/>
      <c r="C30" s="27" t="s">
        <v>19</v>
      </c>
      <c r="D30" s="2"/>
      <c r="E30" s="10" t="s">
        <v>6</v>
      </c>
      <c r="F30" s="22">
        <v>1435</v>
      </c>
      <c r="G30" s="23">
        <v>114</v>
      </c>
      <c r="H30" s="32">
        <v>120</v>
      </c>
      <c r="I30" s="32">
        <v>102</v>
      </c>
      <c r="J30" s="32">
        <v>153</v>
      </c>
      <c r="K30" s="32">
        <v>122</v>
      </c>
      <c r="L30" s="32">
        <v>148</v>
      </c>
      <c r="M30" s="32">
        <v>97</v>
      </c>
      <c r="N30" s="32">
        <v>20</v>
      </c>
      <c r="O30" s="32">
        <v>21</v>
      </c>
      <c r="P30" s="25" t="s">
        <v>49</v>
      </c>
      <c r="Q30" s="25" t="s">
        <v>89</v>
      </c>
      <c r="R30" s="25" t="s">
        <v>96</v>
      </c>
      <c r="S30" s="11">
        <f>+G30+H30+I30+J30+K30+L30+M30+N30+O30+P30+Q30+R30</f>
        <v>1435</v>
      </c>
      <c r="T30" s="12">
        <f>+S30/F30</f>
        <v>1</v>
      </c>
      <c r="U30" s="46"/>
      <c r="W30" s="48"/>
    </row>
    <row r="32" spans="1:23" x14ac:dyDescent="0.2">
      <c r="K32" s="35"/>
    </row>
    <row r="33" spans="6:20" x14ac:dyDescent="0.2">
      <c r="F33" s="35"/>
      <c r="L33" s="35"/>
      <c r="M33" s="35"/>
      <c r="N33" s="35"/>
      <c r="O33" s="35"/>
      <c r="P33" s="35"/>
      <c r="Q33" s="35"/>
      <c r="R33" s="35"/>
      <c r="T33" s="35"/>
    </row>
    <row r="34" spans="6:20" x14ac:dyDescent="0.2">
      <c r="F34" s="35"/>
    </row>
    <row r="39" spans="6:20" x14ac:dyDescent="0.2">
      <c r="F39" s="35"/>
    </row>
  </sheetData>
  <mergeCells count="17">
    <mergeCell ref="A1:U1"/>
    <mergeCell ref="A2:U2"/>
    <mergeCell ref="C6:U6"/>
    <mergeCell ref="A3:U3"/>
    <mergeCell ref="A4:B4"/>
    <mergeCell ref="A5:B5"/>
    <mergeCell ref="A6:B6"/>
    <mergeCell ref="C4:U4"/>
    <mergeCell ref="C5:U5"/>
    <mergeCell ref="A7:B7"/>
    <mergeCell ref="A8:B8"/>
    <mergeCell ref="A26:B26"/>
    <mergeCell ref="A27:B27"/>
    <mergeCell ref="C8:U8"/>
    <mergeCell ref="C26:U26"/>
    <mergeCell ref="C27:U27"/>
    <mergeCell ref="C7:U7"/>
  </mergeCells>
  <phoneticPr fontId="20" type="noConversion"/>
  <printOptions horizontalCentered="1"/>
  <pageMargins left="0.43307086614173229" right="0.43307086614173229" top="0.74803149606299213" bottom="0.74803149606299213" header="0.31496062992125984" footer="0.31496062992125984"/>
  <pageSetup paperSize="345" scale="7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</vt:lpstr>
      <vt:lpstr>DICIEMBRE!Títulos_a_imprimir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Garcia</dc:creator>
  <cp:lastModifiedBy>Claudia Zeta Lam</cp:lastModifiedBy>
  <cp:lastPrinted>2023-12-27T16:26:33Z</cp:lastPrinted>
  <dcterms:created xsi:type="dcterms:W3CDTF">2019-01-08T14:24:40Z</dcterms:created>
  <dcterms:modified xsi:type="dcterms:W3CDTF">2023-12-28T20:09:18Z</dcterms:modified>
</cp:coreProperties>
</file>