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21100189095f654/Escritorio/POA OCTUBRE/"/>
    </mc:Choice>
  </mc:AlternateContent>
  <xr:revisionPtr revIDLastSave="0" documentId="8_{1269E38E-050B-4915-B5F4-8864671C4C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CTUBRE" sheetId="1" r:id="rId1"/>
  </sheets>
  <definedNames>
    <definedName name="_xlnm.Print_Titles" localSheetId="0">OCTUBRE!$9:$9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" l="1"/>
  <c r="P11" i="1"/>
  <c r="Q30" i="1" l="1"/>
  <c r="Q29" i="1"/>
  <c r="Q25" i="1"/>
  <c r="Q24" i="1"/>
  <c r="Q23" i="1"/>
  <c r="Q22" i="1"/>
  <c r="R21" i="1"/>
  <c r="Q21" i="1"/>
  <c r="R20" i="1"/>
  <c r="Q19" i="1"/>
  <c r="R19" i="1" s="1"/>
  <c r="Q18" i="1"/>
  <c r="Q17" i="1"/>
  <c r="Q16" i="1"/>
  <c r="Q15" i="1"/>
  <c r="Q13" i="1"/>
  <c r="Q11" i="1"/>
  <c r="F14" i="1"/>
  <c r="Q20" i="1"/>
  <c r="P28" i="1"/>
  <c r="Q28" i="1" s="1"/>
  <c r="Q14" i="1"/>
  <c r="Q12" i="1"/>
  <c r="P10" i="1"/>
  <c r="O28" i="1"/>
  <c r="O14" i="1"/>
  <c r="O11" i="1"/>
  <c r="O10" i="1" s="1"/>
  <c r="F11" i="1"/>
  <c r="N14" i="1"/>
  <c r="N28" i="1"/>
  <c r="N11" i="1"/>
  <c r="N10" i="1" s="1"/>
  <c r="M28" i="1" l="1"/>
  <c r="M14" i="1"/>
  <c r="M11" i="1"/>
  <c r="M10" i="1" s="1"/>
  <c r="L28" i="1" l="1"/>
  <c r="L14" i="1"/>
  <c r="L11" i="1"/>
  <c r="L10" i="1" s="1"/>
  <c r="K14" i="1" l="1"/>
  <c r="K28" i="1"/>
  <c r="K11" i="1"/>
  <c r="J11" i="1"/>
  <c r="J10" i="1" s="1"/>
  <c r="K10" i="1" l="1"/>
  <c r="J28" i="1"/>
  <c r="J14" i="1"/>
  <c r="I14" i="1"/>
  <c r="I11" i="1"/>
  <c r="I10" i="1" s="1"/>
  <c r="I28" i="1"/>
  <c r="R25" i="1" l="1"/>
  <c r="R23" i="1"/>
  <c r="R22" i="1"/>
  <c r="R18" i="1"/>
  <c r="R16" i="1"/>
  <c r="R15" i="1"/>
  <c r="R13" i="1"/>
  <c r="R29" i="1"/>
  <c r="R12" i="1"/>
  <c r="R24" i="1"/>
  <c r="R30" i="1"/>
  <c r="R17" i="1"/>
  <c r="H28" i="1"/>
  <c r="H14" i="1"/>
  <c r="H11" i="1"/>
  <c r="H10" i="1" s="1"/>
  <c r="G28" i="1"/>
  <c r="G14" i="1"/>
  <c r="G11" i="1"/>
  <c r="R14" i="1" l="1"/>
  <c r="G10" i="1"/>
  <c r="Q10" i="1" s="1"/>
  <c r="F28" i="1"/>
  <c r="R11" i="1" l="1"/>
  <c r="R28" i="1"/>
  <c r="F10" i="1"/>
  <c r="R10" i="1" l="1"/>
</calcChain>
</file>

<file path=xl/sharedStrings.xml><?xml version="1.0" encoding="utf-8"?>
<sst xmlns="http://schemas.openxmlformats.org/spreadsheetml/2006/main" count="114" uniqueCount="88">
  <si>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</si>
  <si>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</si>
  <si>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</si>
  <si>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</si>
  <si>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</si>
  <si>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</si>
  <si>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</si>
  <si>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</si>
  <si>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</si>
  <si>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</si>
  <si>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Personas capacitadas </t>
  </si>
  <si>
    <t xml:space="preserve">Asesorías técnicas sobre derechos y obligaciones 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</si>
  <si>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</si>
  <si>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</si>
  <si>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</si>
  <si>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Resoluciones de dirección e informes</t>
  </si>
  <si>
    <t xml:space="preserve">Reproducción y distribución de material educativo-informativo  </t>
  </si>
  <si>
    <t>Supervisión a proveedores para el cumplimiento de sus obligaciones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</si>
  <si>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</si>
  <si>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</si>
  <si>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RESULTADO INSTITUCIONAL </t>
  </si>
  <si>
    <t xml:space="preserve">PRODUCTO </t>
  </si>
  <si>
    <t>SUBPRODUCTO</t>
  </si>
  <si>
    <t xml:space="preserve">AVANCE ACUMULADO ENERO-DICIEMBRE </t>
  </si>
  <si>
    <t xml:space="preserve">% AVANCE ACUMULADO ENERO - DICIEMBRE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</si>
  <si>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</si>
  <si>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</si>
  <si>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</si>
  <si>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</si>
  <si>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</si>
  <si>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</si>
  <si>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</si>
  <si>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</si>
  <si>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</si>
  <si>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</si>
  <si>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</si>
  <si>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Verificación de certificados de Calibración de instrumentos de medición y pesaje </t>
  </si>
  <si>
    <t>Consumidores y usuarios informados sobre derechos y obligaciones en materia de consumo a través de plataformas digitales</t>
  </si>
  <si>
    <t xml:space="preserve">Conferencia a través de plataforma digital </t>
  </si>
  <si>
    <t>Población orientada a través de la información brindada a los medios de comunicación de las acciones de DIACO</t>
  </si>
  <si>
    <t xml:space="preserve">        MINISTERIO DE ECONOMÍA 
         PLAN OPERATIVO ANUAL 2023</t>
  </si>
  <si>
    <t>MATRIZ DE PLANIFICACIÓN, POA 2023</t>
  </si>
  <si>
    <t>Para el 2023, se ha incrementado en 28.0 puntos porcentuales el número de consumidores y usuarios atendidos sobre sus derechos y obligaciones (Línea base de 40,377 en 2019 a 51, 682 en 2023.</t>
  </si>
  <si>
    <t xml:space="preserve">Consumidores beneficiados con servicios de asistencia, protección y educación sobre sus derechos y obligaciones </t>
  </si>
  <si>
    <t>Empresas beneficiadas con resoluciones de autorización de instrumentos de control</t>
  </si>
  <si>
    <t xml:space="preserve">Consumidores y usuarios beneficiados con servicios de atención y resolución de quejas
</t>
  </si>
  <si>
    <t xml:space="preserve">Consumidores y usuarios capacitados sobre derechos y obligaciones
</t>
  </si>
  <si>
    <t xml:space="preserve">Eventos de promoción  de los derechos de los consumidores y obligaciones de los proveedores </t>
  </si>
  <si>
    <t>ENERO</t>
  </si>
  <si>
    <t>0</t>
  </si>
  <si>
    <t>FEBRERO</t>
  </si>
  <si>
    <t>2</t>
  </si>
  <si>
    <t>7</t>
  </si>
  <si>
    <t>198</t>
  </si>
  <si>
    <t>MARZO</t>
  </si>
  <si>
    <t>1</t>
  </si>
  <si>
    <t>34</t>
  </si>
  <si>
    <t>28</t>
  </si>
  <si>
    <t>ABRIL</t>
  </si>
  <si>
    <t>384</t>
  </si>
  <si>
    <t>52</t>
  </si>
  <si>
    <t>MAYO</t>
  </si>
  <si>
    <t>169</t>
  </si>
  <si>
    <t>88</t>
  </si>
  <si>
    <t>84</t>
  </si>
  <si>
    <t>META VIGENTE</t>
  </si>
  <si>
    <t>JUNIO</t>
  </si>
  <si>
    <t>111</t>
  </si>
  <si>
    <t>4</t>
  </si>
  <si>
    <t>53</t>
  </si>
  <si>
    <t>256</t>
  </si>
  <si>
    <t xml:space="preserve">INFORMACIÓN RELEVANTE/     ALERTAS/ PROBLEMAS </t>
  </si>
  <si>
    <t>JULIO</t>
  </si>
  <si>
    <t>352</t>
  </si>
  <si>
    <t>51</t>
  </si>
  <si>
    <t>AGOSTO</t>
  </si>
  <si>
    <t>152</t>
  </si>
  <si>
    <t>96</t>
  </si>
  <si>
    <t>90</t>
  </si>
  <si>
    <t>SEPTIEMBRE</t>
  </si>
  <si>
    <t>41</t>
  </si>
  <si>
    <t>6</t>
  </si>
  <si>
    <t>106</t>
  </si>
  <si>
    <t>283</t>
  </si>
  <si>
    <t>OCTUBRE</t>
  </si>
  <si>
    <t>166</t>
  </si>
  <si>
    <t>85</t>
  </si>
  <si>
    <t>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</si>
</sst>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9"/>
      <name val="Times New Roman"/>
      <family val="1"/>
    </font>
    <font>
      <b/>
      <i/>
      <sz val="11"/>
      <color theme="1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1"/>
      <color theme="0"/>
      <name val="Times New Roman"/>
      <family val="1"/>
    </font>
    <font>
      <sz val="8"/>
      <name val="Calibri"/>
      <family val="2"/>
      <scheme val="minor"/>
    </font>
    <font>
      <b/>
      <sz val="7"/>
      <color indexed="8"/>
      <name val="Times New Roman"/>
      <family val="1"/>
    </font>
    <font>
      <b/>
      <sz val="7"/>
      <color theme="1"/>
      <name val="Candara"/>
      <family val="2"/>
    </font>
    <font>
      <b/>
      <sz val="6"/>
      <name val="Candara"/>
      <family val="2"/>
    </font>
    <font>
      <b/>
      <sz val="6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7" fillId="0" borderId="0">
      <alignment vertical="top"/>
    </xf>
    <xf numFmtId="43" fontId="17" fillId="0" borderId="0" applyFont="0" applyFill="0" applyBorder="0" applyAlignment="0" applyProtection="0">
      <alignment vertical="top"/>
    </xf>
    <xf numFmtId="9" fontId="17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>
      <alignment vertical="top"/>
    </xf>
    <xf numFmtId="0" fontId="18" fillId="0" borderId="0"/>
  </cellStyleXfs>
  <cellXfs count="65">
    <xf numFmtId="0" fontId="0" fillId="0" borderId="0" xfId="0"/>
    <xf numFmtId="0" fontId="3" fillId="0" borderId="0" xfId="1"/>
    <xf numFmtId="0" fontId="3" fillId="0" borderId="1" xfId="1" applyBorder="1"/>
    <xf numFmtId="0" fontId="9" fillId="2" borderId="1" xfId="0" applyFont="1" applyFill="1" applyBorder="1" applyAlignment="1">
      <alignment horizontal="justify" vertical="top" wrapText="1"/>
    </xf>
    <xf numFmtId="3" fontId="8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3" fontId="3" fillId="0" borderId="1" xfId="1" applyNumberFormat="1" applyBorder="1"/>
    <xf numFmtId="0" fontId="2" fillId="2" borderId="1" xfId="4" applyFont="1" applyFill="1" applyBorder="1" applyAlignment="1">
      <alignment horizontal="justify" vertical="center" wrapText="1"/>
    </xf>
    <xf numFmtId="0" fontId="13" fillId="5" borderId="1" xfId="1" applyFont="1" applyFill="1" applyBorder="1" applyAlignment="1">
      <alignment horizontal="center" vertical="top" wrapText="1"/>
    </xf>
    <xf numFmtId="0" fontId="19" fillId="2" borderId="1" xfId="9" applyFont="1" applyFill="1" applyBorder="1"/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9" fontId="6" fillId="2" borderId="1" xfId="1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3" fontId="3" fillId="0" borderId="0" xfId="1" applyNumberFormat="1"/>
    <xf numFmtId="3" fontId="8" fillId="0" borderId="1" xfId="1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top" wrapText="1"/>
    </xf>
    <xf numFmtId="0" fontId="22" fillId="4" borderId="1" xfId="2" applyFont="1" applyFill="1" applyBorder="1" applyAlignment="1">
      <alignment horizontal="center" vertical="center"/>
    </xf>
    <xf numFmtId="0" fontId="23" fillId="4" borderId="1" xfId="1" applyFont="1" applyFill="1" applyBorder="1" applyAlignment="1">
      <alignment horizontal="center" vertical="center" wrapText="1"/>
    </xf>
    <xf numFmtId="0" fontId="24" fillId="4" borderId="1" xfId="1" applyFont="1" applyFill="1" applyBorder="1" applyAlignment="1">
      <alignment horizontal="center" vertical="center" wrapText="1"/>
    </xf>
    <xf numFmtId="0" fontId="25" fillId="4" borderId="1" xfId="2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center" vertical="center" wrapText="1"/>
    </xf>
    <xf numFmtId="0" fontId="16" fillId="4" borderId="3" xfId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6" fillId="4" borderId="2" xfId="1" applyFont="1" applyFill="1" applyBorder="1" applyAlignment="1">
      <alignment horizontal="left" vertical="center" wrapText="1"/>
    </xf>
    <xf numFmtId="0" fontId="16" fillId="4" borderId="3" xfId="1" applyFont="1" applyFill="1" applyBorder="1" applyAlignment="1">
      <alignment horizontal="left" vertical="center" wrapText="1"/>
    </xf>
    <xf numFmtId="0" fontId="12" fillId="4" borderId="1" xfId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justify" vertical="center" wrapText="1"/>
    </xf>
  </cellXfs>
  <cellStyles count="10">
    <cellStyle name="Millares 2" xfId="6" xr:uid="{00000000-0005-0000-0000-000000000000}"/>
    <cellStyle name="Millares 2 2" xfId="8" xr:uid="{00000000-0005-0000-0000-000001000000}"/>
    <cellStyle name="Normal" xfId="0" builtinId="0"/>
    <cellStyle name="Normal 2" xfId="3" xr:uid="{00000000-0005-0000-0000-000003000000}"/>
    <cellStyle name="Normal 2 2 2" xfId="4" xr:uid="{00000000-0005-0000-0000-000004000000}"/>
    <cellStyle name="Normal 3" xfId="5" xr:uid="{00000000-0005-0000-0000-000005000000}"/>
    <cellStyle name="Normal 3 3" xfId="2" xr:uid="{00000000-0005-0000-0000-000006000000}"/>
    <cellStyle name="Normal 4" xfId="1" xr:uid="{00000000-0005-0000-0000-000007000000}"/>
    <cellStyle name="Normal_Xl0000062" xfId="9" xr:uid="{00000000-0005-0000-0000-000008000000}"/>
    <cellStyle name="Porcentaje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"/>
  <sheetViews>
    <sheetView showZeros="0" tabSelected="1" zoomScale="110" zoomScaleNormal="110" zoomScaleSheetLayoutView="115" zoomScalePageLayoutView="70" workbookViewId="0">
      <selection activeCell="C7" sqref="C7:S8"/>
    </sheetView>
  </sheetViews>
  <sheetFormatPr baseColWidth="10" defaultColWidth="11.42578125" defaultRowHeight="12.75" x14ac:dyDescent="0.2"/>
  <cols>
    <col min="1" max="1" width="5.42578125" style="1" customWidth="1"/>
    <col min="2" max="2" width="18.28515625" style="1" customWidth="1"/>
    <col min="3" max="3" width="21" style="1" customWidth="1"/>
    <col min="4" max="4" width="20.28515625" style="1" customWidth="1"/>
    <col min="5" max="5" width="10" style="1" customWidth="1"/>
    <col min="6" max="6" width="8.5703125" style="1" customWidth="1"/>
    <col min="7" max="7" width="8" style="1" customWidth="1"/>
    <col min="8" max="8" width="8.5703125" style="1" customWidth="1"/>
    <col min="9" max="10" width="8" style="1" customWidth="1"/>
    <col min="11" max="11" width="7.140625" style="1" customWidth="1"/>
    <col min="12" max="13" width="6.7109375" style="1" customWidth="1"/>
    <col min="14" max="14" width="8.28515625" style="1" customWidth="1"/>
    <col min="15" max="15" width="10" style="1" customWidth="1"/>
    <col min="16" max="16" width="9.140625" style="1" customWidth="1"/>
    <col min="17" max="17" width="9.28515625" style="1" customWidth="1"/>
    <col min="18" max="18" width="10.140625" style="1" customWidth="1"/>
    <col min="19" max="19" width="11.140625" style="1" customWidth="1"/>
    <col min="20" max="16384" width="11.42578125" style="1"/>
  </cols>
  <sheetData>
    <row r="1" spans="1:24" ht="43.5" customHeight="1" x14ac:dyDescent="0.2">
      <c r="A1" s="46" t="s">
        <v>40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24" ht="16.5" customHeight="1" x14ac:dyDescent="0.2">
      <c r="A2" s="47" t="s">
        <v>41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9"/>
    </row>
    <row r="3" spans="1:24" ht="20.25" customHeight="1" x14ac:dyDescent="0.2">
      <c r="A3" s="53" t="s">
        <v>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/>
    </row>
    <row r="4" spans="1:24" ht="20.25" customHeight="1" x14ac:dyDescent="0.2">
      <c r="A4" s="56" t="s">
        <v>25</v>
      </c>
      <c r="B4" s="56"/>
      <c r="C4" s="59" t="s">
        <v>28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24" ht="30" customHeight="1" x14ac:dyDescent="0.2">
      <c r="A5" s="57" t="s">
        <v>20</v>
      </c>
      <c r="B5" s="58"/>
      <c r="C5" s="59" t="s">
        <v>42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4" ht="23.25" customHeight="1" x14ac:dyDescent="0.2">
      <c r="A6" s="57" t="s">
        <v>34</v>
      </c>
      <c r="B6" s="58"/>
      <c r="C6" s="50" t="s">
        <v>35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2"/>
    </row>
    <row r="7" spans="1:24" ht="44.25" customHeight="1" x14ac:dyDescent="0.2">
      <c r="A7" s="60" t="s">
        <v>26</v>
      </c>
      <c r="B7" s="61"/>
      <c r="C7" s="64" t="s">
        <v>29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spans="1:24" ht="33" customHeight="1" x14ac:dyDescent="0.2">
      <c r="A8" s="60" t="s">
        <v>27</v>
      </c>
      <c r="B8" s="61"/>
      <c r="C8" s="63" t="s">
        <v>30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</row>
    <row r="9" spans="1:24" ht="51" customHeight="1" x14ac:dyDescent="0.2">
      <c r="A9" s="29" t="s">
        <v>33</v>
      </c>
      <c r="B9" s="43" t="s">
        <v>21</v>
      </c>
      <c r="C9" s="43" t="s">
        <v>22</v>
      </c>
      <c r="D9" s="43" t="s">
        <v>1</v>
      </c>
      <c r="E9" s="43" t="s">
        <v>0</v>
      </c>
      <c r="F9" s="43" t="s">
        <v>65</v>
      </c>
      <c r="G9" s="42" t="s">
        <v>48</v>
      </c>
      <c r="H9" s="42" t="s">
        <v>50</v>
      </c>
      <c r="I9" s="42" t="s">
        <v>54</v>
      </c>
      <c r="J9" s="42" t="s">
        <v>58</v>
      </c>
      <c r="K9" s="42" t="s">
        <v>61</v>
      </c>
      <c r="L9" s="42" t="s">
        <v>66</v>
      </c>
      <c r="M9" s="42" t="s">
        <v>72</v>
      </c>
      <c r="N9" s="42" t="s">
        <v>75</v>
      </c>
      <c r="O9" s="45" t="s">
        <v>79</v>
      </c>
      <c r="P9" s="45" t="s">
        <v>84</v>
      </c>
      <c r="Q9" s="44" t="s">
        <v>23</v>
      </c>
      <c r="R9" s="44" t="s">
        <v>24</v>
      </c>
      <c r="S9" s="44" t="s">
        <v>71</v>
      </c>
    </row>
    <row r="10" spans="1:24" ht="107.25" customHeight="1" x14ac:dyDescent="0.2">
      <c r="A10" s="31">
        <v>1</v>
      </c>
      <c r="B10" s="33" t="s">
        <v>43</v>
      </c>
      <c r="C10" s="6"/>
      <c r="D10" s="7"/>
      <c r="E10" s="13" t="s">
        <v>3</v>
      </c>
      <c r="F10" s="14">
        <f>SUM(F11+F18+F25)</f>
        <v>59136</v>
      </c>
      <c r="G10" s="14">
        <f t="shared" ref="G10:L10" si="0">+G11+G18+G25</f>
        <v>4752</v>
      </c>
      <c r="H10" s="14">
        <f t="shared" si="0"/>
        <v>3692</v>
      </c>
      <c r="I10" s="14">
        <f t="shared" si="0"/>
        <v>4984</v>
      </c>
      <c r="J10" s="14">
        <f t="shared" si="0"/>
        <v>5180</v>
      </c>
      <c r="K10" s="14">
        <f t="shared" si="0"/>
        <v>3372</v>
      </c>
      <c r="L10" s="14">
        <f t="shared" si="0"/>
        <v>4075</v>
      </c>
      <c r="M10" s="14">
        <f>+M11+M18+M25</f>
        <v>3891</v>
      </c>
      <c r="N10" s="14">
        <f>+N11+N18+N25</f>
        <v>4986</v>
      </c>
      <c r="O10" s="14">
        <f>+O11+O18+O25</f>
        <v>4003</v>
      </c>
      <c r="P10" s="14">
        <f>+P11+P18+P25</f>
        <v>4200</v>
      </c>
      <c r="Q10" s="14">
        <f t="shared" ref="Q10:Q25" si="1">+G10+H10+I10+J10+K10+L10+M10+N10+O10+P10</f>
        <v>43135</v>
      </c>
      <c r="R10" s="15">
        <f t="shared" ref="R10:R25" si="2">+Q10/F10</f>
        <v>0.72942031926406925</v>
      </c>
      <c r="S10" s="16"/>
      <c r="U10" s="38"/>
    </row>
    <row r="11" spans="1:24" ht="40.5" customHeight="1" x14ac:dyDescent="0.2">
      <c r="A11" s="2"/>
      <c r="B11" s="6"/>
      <c r="C11" s="3" t="s">
        <v>46</v>
      </c>
      <c r="D11" s="7"/>
      <c r="E11" s="13" t="s">
        <v>3</v>
      </c>
      <c r="F11" s="14">
        <f>+F12+F13</f>
        <v>43313</v>
      </c>
      <c r="G11" s="14">
        <f t="shared" ref="G11:K11" si="3">+G12+G13</f>
        <v>4518</v>
      </c>
      <c r="H11" s="14">
        <f t="shared" si="3"/>
        <v>3093</v>
      </c>
      <c r="I11" s="14">
        <f t="shared" si="3"/>
        <v>4662</v>
      </c>
      <c r="J11" s="14">
        <f t="shared" si="3"/>
        <v>4906</v>
      </c>
      <c r="K11" s="14">
        <f t="shared" si="3"/>
        <v>3023</v>
      </c>
      <c r="L11" s="14">
        <f>+L12+L13</f>
        <v>3528</v>
      </c>
      <c r="M11" s="14">
        <f>+M12+M13</f>
        <v>3473</v>
      </c>
      <c r="N11" s="14">
        <f>+N12+N13</f>
        <v>4444</v>
      </c>
      <c r="O11" s="14">
        <f>+O12+O13</f>
        <v>3426</v>
      </c>
      <c r="P11" s="14">
        <f>+P12+P13</f>
        <v>3761</v>
      </c>
      <c r="Q11" s="14">
        <f t="shared" si="1"/>
        <v>38834</v>
      </c>
      <c r="R11" s="15">
        <f t="shared" si="2"/>
        <v>0.89658993835569001</v>
      </c>
      <c r="S11" s="17"/>
      <c r="T11" s="38"/>
      <c r="U11" s="38"/>
      <c r="W11" s="38"/>
    </row>
    <row r="12" spans="1:24" ht="39" customHeight="1" x14ac:dyDescent="0.2">
      <c r="A12" s="2"/>
      <c r="B12" s="6"/>
      <c r="C12" s="11"/>
      <c r="D12" s="40" t="s">
        <v>10</v>
      </c>
      <c r="E12" s="18" t="s">
        <v>3</v>
      </c>
      <c r="F12" s="39">
        <v>23787</v>
      </c>
      <c r="G12" s="20">
        <v>2577</v>
      </c>
      <c r="H12" s="20">
        <v>1354</v>
      </c>
      <c r="I12" s="20">
        <v>2965</v>
      </c>
      <c r="J12" s="20">
        <v>3242</v>
      </c>
      <c r="K12" s="20">
        <v>1480</v>
      </c>
      <c r="L12" s="20">
        <v>1961</v>
      </c>
      <c r="M12" s="20">
        <v>1924</v>
      </c>
      <c r="N12" s="20">
        <v>2919</v>
      </c>
      <c r="O12" s="20">
        <v>1831</v>
      </c>
      <c r="P12" s="20">
        <v>1864</v>
      </c>
      <c r="Q12" s="21">
        <f t="shared" si="1"/>
        <v>22117</v>
      </c>
      <c r="R12" s="22">
        <f t="shared" si="2"/>
        <v>0.9297935847311557</v>
      </c>
      <c r="S12" s="17"/>
      <c r="T12" s="38"/>
      <c r="U12" s="38"/>
    </row>
    <row r="13" spans="1:24" ht="34.5" customHeight="1" x14ac:dyDescent="0.2">
      <c r="A13" s="2"/>
      <c r="B13" s="6"/>
      <c r="C13" s="6"/>
      <c r="D13" s="41" t="s">
        <v>11</v>
      </c>
      <c r="E13" s="18" t="s">
        <v>3</v>
      </c>
      <c r="F13" s="39">
        <v>19526</v>
      </c>
      <c r="G13" s="20">
        <v>1941</v>
      </c>
      <c r="H13" s="20">
        <v>1739</v>
      </c>
      <c r="I13" s="20">
        <v>1697</v>
      </c>
      <c r="J13" s="20">
        <v>1664</v>
      </c>
      <c r="K13" s="20">
        <v>1543</v>
      </c>
      <c r="L13" s="20">
        <v>1567</v>
      </c>
      <c r="M13" s="20">
        <v>1549</v>
      </c>
      <c r="N13" s="20">
        <v>1525</v>
      </c>
      <c r="O13" s="20">
        <v>1595</v>
      </c>
      <c r="P13" s="20">
        <v>1897</v>
      </c>
      <c r="Q13" s="21">
        <f t="shared" si="1"/>
        <v>16717</v>
      </c>
      <c r="R13" s="22">
        <f t="shared" si="2"/>
        <v>0.85614053057461847</v>
      </c>
      <c r="S13" s="17"/>
      <c r="U13" s="38"/>
    </row>
    <row r="14" spans="1:24" ht="53.25" customHeight="1" x14ac:dyDescent="0.2">
      <c r="A14" s="2"/>
      <c r="B14" s="6"/>
      <c r="C14" s="30" t="s">
        <v>44</v>
      </c>
      <c r="D14" s="10"/>
      <c r="E14" s="23" t="s">
        <v>8</v>
      </c>
      <c r="F14" s="14">
        <f t="shared" ref="F14:K14" si="4">+F15+F16+F17</f>
        <v>12596</v>
      </c>
      <c r="G14" s="14">
        <f t="shared" si="4"/>
        <v>1257</v>
      </c>
      <c r="H14" s="14">
        <f t="shared" si="4"/>
        <v>1426</v>
      </c>
      <c r="I14" s="14">
        <f t="shared" si="4"/>
        <v>1064</v>
      </c>
      <c r="J14" s="14">
        <f t="shared" si="4"/>
        <v>1328</v>
      </c>
      <c r="K14" s="14">
        <f t="shared" si="4"/>
        <v>1091</v>
      </c>
      <c r="L14" s="14">
        <f>+L15+L16+L17</f>
        <v>1191</v>
      </c>
      <c r="M14" s="14">
        <f>+M15+M16+M17</f>
        <v>1335</v>
      </c>
      <c r="N14" s="14">
        <f>+N15+N16+N17</f>
        <v>1155</v>
      </c>
      <c r="O14" s="14">
        <f>+O15+O16+O17</f>
        <v>1058</v>
      </c>
      <c r="P14" s="14">
        <f>+P15+P16+P17</f>
        <v>892</v>
      </c>
      <c r="Q14" s="14">
        <f t="shared" si="1"/>
        <v>11797</v>
      </c>
      <c r="R14" s="15">
        <f t="shared" si="2"/>
        <v>0.93656716417910446</v>
      </c>
      <c r="S14" s="19"/>
      <c r="U14" s="38"/>
      <c r="X14" s="38"/>
    </row>
    <row r="15" spans="1:24" ht="27" customHeight="1" x14ac:dyDescent="0.2">
      <c r="A15" s="2"/>
      <c r="B15" s="6"/>
      <c r="C15" s="10"/>
      <c r="D15" s="40" t="s">
        <v>12</v>
      </c>
      <c r="E15" s="24" t="s">
        <v>8</v>
      </c>
      <c r="F15" s="19">
        <v>10000</v>
      </c>
      <c r="G15" s="20">
        <v>1016</v>
      </c>
      <c r="H15" s="20">
        <v>1057</v>
      </c>
      <c r="I15" s="20">
        <v>1023</v>
      </c>
      <c r="J15" s="20">
        <v>889</v>
      </c>
      <c r="K15" s="20">
        <v>873</v>
      </c>
      <c r="L15" s="20">
        <v>1036</v>
      </c>
      <c r="M15" s="20">
        <v>959</v>
      </c>
      <c r="N15" s="20">
        <v>975</v>
      </c>
      <c r="O15" s="20">
        <v>945</v>
      </c>
      <c r="P15" s="20">
        <v>694</v>
      </c>
      <c r="Q15" s="21">
        <f t="shared" si="1"/>
        <v>9467</v>
      </c>
      <c r="R15" s="22">
        <f t="shared" si="2"/>
        <v>0.94669999999999999</v>
      </c>
      <c r="S15" s="17"/>
    </row>
    <row r="16" spans="1:24" ht="27.75" customHeight="1" x14ac:dyDescent="0.2">
      <c r="A16" s="2"/>
      <c r="B16" s="6"/>
      <c r="C16" s="10"/>
      <c r="D16" s="40" t="s">
        <v>13</v>
      </c>
      <c r="E16" s="24" t="s">
        <v>8</v>
      </c>
      <c r="F16" s="19">
        <v>400</v>
      </c>
      <c r="G16" s="20">
        <v>52</v>
      </c>
      <c r="H16" s="20">
        <v>34</v>
      </c>
      <c r="I16" s="20">
        <v>41</v>
      </c>
      <c r="J16" s="20">
        <v>55</v>
      </c>
      <c r="K16" s="20">
        <v>49</v>
      </c>
      <c r="L16" s="20">
        <v>44</v>
      </c>
      <c r="M16" s="20">
        <v>24</v>
      </c>
      <c r="N16" s="20">
        <v>28</v>
      </c>
      <c r="O16" s="20">
        <v>72</v>
      </c>
      <c r="P16" s="20">
        <v>32</v>
      </c>
      <c r="Q16" s="21">
        <f t="shared" si="1"/>
        <v>431</v>
      </c>
      <c r="R16" s="22">
        <f t="shared" si="2"/>
        <v>1.0774999999999999</v>
      </c>
      <c r="S16" s="17"/>
    </row>
    <row r="17" spans="1:21" ht="51" customHeight="1" x14ac:dyDescent="0.2">
      <c r="A17" s="2"/>
      <c r="B17" s="6"/>
      <c r="C17" s="10"/>
      <c r="D17" s="40" t="s">
        <v>36</v>
      </c>
      <c r="E17" s="24" t="s">
        <v>8</v>
      </c>
      <c r="F17" s="19">
        <v>2196</v>
      </c>
      <c r="G17" s="20">
        <v>189</v>
      </c>
      <c r="H17" s="34">
        <v>335</v>
      </c>
      <c r="I17" s="37" t="s">
        <v>49</v>
      </c>
      <c r="J17" s="37" t="s">
        <v>59</v>
      </c>
      <c r="K17" s="37" t="s">
        <v>62</v>
      </c>
      <c r="L17" s="37" t="s">
        <v>67</v>
      </c>
      <c r="M17" s="37" t="s">
        <v>73</v>
      </c>
      <c r="N17" s="37" t="s">
        <v>76</v>
      </c>
      <c r="O17" s="37" t="s">
        <v>80</v>
      </c>
      <c r="P17" s="37" t="s">
        <v>85</v>
      </c>
      <c r="Q17" s="21">
        <f t="shared" si="1"/>
        <v>1899</v>
      </c>
      <c r="R17" s="22">
        <f t="shared" si="2"/>
        <v>0.86475409836065575</v>
      </c>
      <c r="S17" s="17"/>
    </row>
    <row r="18" spans="1:21" ht="66.75" customHeight="1" x14ac:dyDescent="0.2">
      <c r="A18" s="2"/>
      <c r="B18" s="6"/>
      <c r="C18" s="30" t="s">
        <v>45</v>
      </c>
      <c r="D18" s="10"/>
      <c r="E18" s="13" t="s">
        <v>3</v>
      </c>
      <c r="F18" s="25">
        <v>11755</v>
      </c>
      <c r="G18" s="26">
        <v>234</v>
      </c>
      <c r="H18" s="35">
        <v>401</v>
      </c>
      <c r="I18" s="35">
        <v>294</v>
      </c>
      <c r="J18" s="35">
        <v>274</v>
      </c>
      <c r="K18" s="35">
        <v>265</v>
      </c>
      <c r="L18" s="35">
        <v>291</v>
      </c>
      <c r="M18" s="35">
        <v>418</v>
      </c>
      <c r="N18" s="35">
        <v>452</v>
      </c>
      <c r="O18" s="35">
        <v>294</v>
      </c>
      <c r="P18" s="35">
        <v>316</v>
      </c>
      <c r="Q18" s="14">
        <f t="shared" si="1"/>
        <v>3239</v>
      </c>
      <c r="R18" s="15">
        <f t="shared" si="2"/>
        <v>0.27554232241599319</v>
      </c>
      <c r="S18" s="19"/>
      <c r="U18" s="38"/>
    </row>
    <row r="19" spans="1:21" ht="116.25" customHeight="1" x14ac:dyDescent="0.2">
      <c r="A19" s="2"/>
      <c r="B19" s="12"/>
      <c r="C19" s="10"/>
      <c r="D19" s="8" t="s">
        <v>14</v>
      </c>
      <c r="E19" s="24" t="s">
        <v>7</v>
      </c>
      <c r="F19" s="19">
        <v>12540</v>
      </c>
      <c r="G19" s="20">
        <v>1310</v>
      </c>
      <c r="H19" s="20">
        <v>794</v>
      </c>
      <c r="I19" s="20">
        <v>855</v>
      </c>
      <c r="J19" s="20">
        <v>1081</v>
      </c>
      <c r="K19" s="20">
        <v>823</v>
      </c>
      <c r="L19" s="20">
        <v>1023</v>
      </c>
      <c r="M19" s="20">
        <v>955</v>
      </c>
      <c r="N19" s="20">
        <v>694</v>
      </c>
      <c r="O19" s="20">
        <v>919</v>
      </c>
      <c r="P19" s="20">
        <v>1206</v>
      </c>
      <c r="Q19" s="21">
        <f t="shared" si="1"/>
        <v>9660</v>
      </c>
      <c r="R19" s="22">
        <f t="shared" si="2"/>
        <v>0.77033492822966509</v>
      </c>
      <c r="S19" s="5"/>
    </row>
    <row r="20" spans="1:21" ht="84.75" customHeight="1" x14ac:dyDescent="0.2">
      <c r="A20" s="2"/>
      <c r="B20" s="12"/>
      <c r="C20" s="10"/>
      <c r="D20" s="8" t="s">
        <v>47</v>
      </c>
      <c r="E20" s="24" t="s">
        <v>5</v>
      </c>
      <c r="F20" s="19">
        <v>600</v>
      </c>
      <c r="G20" s="20">
        <v>95</v>
      </c>
      <c r="H20" s="20">
        <v>56</v>
      </c>
      <c r="I20" s="20">
        <v>59</v>
      </c>
      <c r="J20" s="20">
        <v>79</v>
      </c>
      <c r="K20" s="20">
        <v>47</v>
      </c>
      <c r="L20" s="20">
        <v>51</v>
      </c>
      <c r="M20" s="20">
        <v>46</v>
      </c>
      <c r="N20" s="20">
        <v>73</v>
      </c>
      <c r="O20" s="20">
        <v>48</v>
      </c>
      <c r="P20" s="20">
        <v>35</v>
      </c>
      <c r="Q20" s="21">
        <f t="shared" si="1"/>
        <v>589</v>
      </c>
      <c r="R20" s="22">
        <f t="shared" si="2"/>
        <v>0.98166666666666669</v>
      </c>
      <c r="S20" s="5"/>
    </row>
    <row r="21" spans="1:21" ht="43.5" customHeight="1" x14ac:dyDescent="0.2">
      <c r="A21" s="2"/>
      <c r="B21" s="12"/>
      <c r="C21" s="10"/>
      <c r="D21" s="8" t="s">
        <v>38</v>
      </c>
      <c r="E21" s="24" t="s">
        <v>5</v>
      </c>
      <c r="F21" s="19">
        <v>135</v>
      </c>
      <c r="G21" s="27" t="s">
        <v>49</v>
      </c>
      <c r="H21" s="27" t="s">
        <v>51</v>
      </c>
      <c r="I21" s="27" t="s">
        <v>55</v>
      </c>
      <c r="J21" s="27" t="s">
        <v>49</v>
      </c>
      <c r="K21" s="27" t="s">
        <v>51</v>
      </c>
      <c r="L21" s="27" t="s">
        <v>68</v>
      </c>
      <c r="M21" s="27" t="s">
        <v>49</v>
      </c>
      <c r="N21" s="27" t="s">
        <v>55</v>
      </c>
      <c r="O21" s="27" t="s">
        <v>81</v>
      </c>
      <c r="P21" s="27" t="s">
        <v>55</v>
      </c>
      <c r="Q21" s="21">
        <f t="shared" si="1"/>
        <v>17</v>
      </c>
      <c r="R21" s="22">
        <f t="shared" si="2"/>
        <v>0.12592592592592591</v>
      </c>
      <c r="S21" s="5"/>
    </row>
    <row r="22" spans="1:21" ht="96" customHeight="1" x14ac:dyDescent="0.2">
      <c r="A22" s="2"/>
      <c r="B22" s="12"/>
      <c r="C22" s="10"/>
      <c r="D22" s="8" t="s">
        <v>39</v>
      </c>
      <c r="E22" s="18" t="s">
        <v>5</v>
      </c>
      <c r="F22" s="19">
        <v>1500</v>
      </c>
      <c r="G22" s="20">
        <v>59</v>
      </c>
      <c r="H22" s="37" t="s">
        <v>49</v>
      </c>
      <c r="I22" s="20">
        <v>132</v>
      </c>
      <c r="J22" s="20">
        <v>227</v>
      </c>
      <c r="K22" s="20">
        <v>228</v>
      </c>
      <c r="L22" s="20">
        <v>218</v>
      </c>
      <c r="M22" s="20">
        <v>273</v>
      </c>
      <c r="N22" s="20">
        <v>228</v>
      </c>
      <c r="O22" s="20">
        <v>218</v>
      </c>
      <c r="P22" s="20">
        <v>181</v>
      </c>
      <c r="Q22" s="21">
        <f t="shared" si="1"/>
        <v>1764</v>
      </c>
      <c r="R22" s="22">
        <f t="shared" si="2"/>
        <v>1.1759999999999999</v>
      </c>
      <c r="S22" s="5"/>
    </row>
    <row r="23" spans="1:21" ht="52.5" customHeight="1" x14ac:dyDescent="0.2">
      <c r="A23" s="2"/>
      <c r="B23" s="6"/>
      <c r="C23" s="10"/>
      <c r="D23" s="8" t="s">
        <v>15</v>
      </c>
      <c r="E23" s="24" t="s">
        <v>2</v>
      </c>
      <c r="F23" s="19">
        <v>300</v>
      </c>
      <c r="G23" s="27" t="s">
        <v>49</v>
      </c>
      <c r="H23" s="27" t="s">
        <v>52</v>
      </c>
      <c r="I23" s="27" t="s">
        <v>56</v>
      </c>
      <c r="J23" s="27" t="s">
        <v>60</v>
      </c>
      <c r="K23" s="27" t="s">
        <v>63</v>
      </c>
      <c r="L23" s="27" t="s">
        <v>69</v>
      </c>
      <c r="M23" s="27" t="s">
        <v>74</v>
      </c>
      <c r="N23" s="27" t="s">
        <v>77</v>
      </c>
      <c r="O23" s="27" t="s">
        <v>82</v>
      </c>
      <c r="P23" s="27" t="s">
        <v>86</v>
      </c>
      <c r="Q23" s="21">
        <f t="shared" si="1"/>
        <v>572</v>
      </c>
      <c r="R23" s="22">
        <f t="shared" si="2"/>
        <v>1.9066666666666667</v>
      </c>
      <c r="S23" s="17"/>
    </row>
    <row r="24" spans="1:21" ht="54" customHeight="1" x14ac:dyDescent="0.2">
      <c r="A24" s="2"/>
      <c r="B24" s="11"/>
      <c r="C24" s="10"/>
      <c r="D24" s="8" t="s">
        <v>16</v>
      </c>
      <c r="E24" s="24" t="s">
        <v>4</v>
      </c>
      <c r="F24" s="19">
        <v>96347</v>
      </c>
      <c r="G24" s="20">
        <v>5479</v>
      </c>
      <c r="H24" s="20">
        <v>5091</v>
      </c>
      <c r="I24" s="20">
        <v>25034</v>
      </c>
      <c r="J24" s="20">
        <v>14505</v>
      </c>
      <c r="K24" s="20">
        <v>4804</v>
      </c>
      <c r="L24" s="20">
        <v>7599</v>
      </c>
      <c r="M24" s="20">
        <v>7055</v>
      </c>
      <c r="N24" s="20">
        <v>10535</v>
      </c>
      <c r="O24" s="20">
        <v>6575</v>
      </c>
      <c r="P24" s="20">
        <v>5296</v>
      </c>
      <c r="Q24" s="21">
        <f t="shared" si="1"/>
        <v>91973</v>
      </c>
      <c r="R24" s="22">
        <f t="shared" si="2"/>
        <v>0.95460159631332575</v>
      </c>
      <c r="S24" s="17"/>
    </row>
    <row r="25" spans="1:21" ht="86.25" customHeight="1" x14ac:dyDescent="0.2">
      <c r="A25" s="2"/>
      <c r="B25" s="6"/>
      <c r="C25" s="30" t="s">
        <v>37</v>
      </c>
      <c r="D25" s="3"/>
      <c r="E25" s="23" t="s">
        <v>3</v>
      </c>
      <c r="F25" s="25">
        <v>4068</v>
      </c>
      <c r="G25" s="28" t="s">
        <v>49</v>
      </c>
      <c r="H25" s="28" t="s">
        <v>53</v>
      </c>
      <c r="I25" s="28" t="s">
        <v>57</v>
      </c>
      <c r="J25" s="28" t="s">
        <v>49</v>
      </c>
      <c r="K25" s="28" t="s">
        <v>64</v>
      </c>
      <c r="L25" s="28" t="s">
        <v>70</v>
      </c>
      <c r="M25" s="28" t="s">
        <v>49</v>
      </c>
      <c r="N25" s="28" t="s">
        <v>78</v>
      </c>
      <c r="O25" s="28" t="s">
        <v>83</v>
      </c>
      <c r="P25" s="28" t="s">
        <v>87</v>
      </c>
      <c r="Q25" s="14">
        <f t="shared" si="1"/>
        <v>1062</v>
      </c>
      <c r="R25" s="15">
        <f t="shared" si="2"/>
        <v>0.26106194690265488</v>
      </c>
      <c r="S25" s="17"/>
      <c r="U25" s="38"/>
    </row>
    <row r="26" spans="1:21" ht="48.75" customHeight="1" x14ac:dyDescent="0.2">
      <c r="A26" s="62" t="s">
        <v>26</v>
      </c>
      <c r="B26" s="62"/>
      <c r="C26" s="64" t="s">
        <v>31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</row>
    <row r="27" spans="1:21" ht="24" customHeight="1" x14ac:dyDescent="0.2">
      <c r="A27" s="62" t="s">
        <v>27</v>
      </c>
      <c r="B27" s="62"/>
      <c r="C27" s="63" t="s">
        <v>32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</row>
    <row r="28" spans="1:21" ht="63.75" customHeight="1" x14ac:dyDescent="0.2">
      <c r="A28" s="31">
        <v>2</v>
      </c>
      <c r="B28" s="32" t="s">
        <v>17</v>
      </c>
      <c r="C28" s="2"/>
      <c r="D28" s="2"/>
      <c r="E28" s="13" t="s">
        <v>6</v>
      </c>
      <c r="F28" s="25">
        <f t="shared" ref="F28" si="5">+F29+F30</f>
        <v>70944</v>
      </c>
      <c r="G28" s="25">
        <f t="shared" ref="G28:L28" si="6">+G29+G30</f>
        <v>6084</v>
      </c>
      <c r="H28" s="36">
        <f t="shared" si="6"/>
        <v>6124</v>
      </c>
      <c r="I28" s="36">
        <f t="shared" si="6"/>
        <v>5158</v>
      </c>
      <c r="J28" s="36">
        <f t="shared" si="6"/>
        <v>5967</v>
      </c>
      <c r="K28" s="36">
        <f t="shared" si="6"/>
        <v>5692</v>
      </c>
      <c r="L28" s="36">
        <f t="shared" si="6"/>
        <v>5725</v>
      </c>
      <c r="M28" s="36">
        <f>+M29+M30</f>
        <v>6116</v>
      </c>
      <c r="N28" s="36">
        <f>+N29+N30</f>
        <v>5449</v>
      </c>
      <c r="O28" s="36">
        <f>+O29+O30</f>
        <v>5967</v>
      </c>
      <c r="P28" s="36">
        <f>+P29+P30</f>
        <v>5117</v>
      </c>
      <c r="Q28" s="14">
        <f>+G28+H28+I28+J28+K28+L28+M28+N28+O28+P28</f>
        <v>57399</v>
      </c>
      <c r="R28" s="15">
        <f>+Q28/F28</f>
        <v>0.80907476319350469</v>
      </c>
      <c r="S28" s="9"/>
      <c r="T28" s="38"/>
    </row>
    <row r="29" spans="1:21" ht="68.25" customHeight="1" x14ac:dyDescent="0.2">
      <c r="A29" s="2"/>
      <c r="B29" s="11"/>
      <c r="C29" s="30" t="s">
        <v>18</v>
      </c>
      <c r="D29" s="2"/>
      <c r="E29" s="13" t="s">
        <v>6</v>
      </c>
      <c r="F29" s="25">
        <v>70047</v>
      </c>
      <c r="G29" s="26">
        <v>5970</v>
      </c>
      <c r="H29" s="35">
        <v>6004</v>
      </c>
      <c r="I29" s="35">
        <v>5056</v>
      </c>
      <c r="J29" s="35">
        <v>5814</v>
      </c>
      <c r="K29" s="35">
        <v>5570</v>
      </c>
      <c r="L29" s="35">
        <v>5577</v>
      </c>
      <c r="M29" s="35">
        <v>6019</v>
      </c>
      <c r="N29" s="35">
        <v>5429</v>
      </c>
      <c r="O29" s="35">
        <v>5946</v>
      </c>
      <c r="P29" s="35">
        <v>5117</v>
      </c>
      <c r="Q29" s="14">
        <f>+G29+H29+I29+J29+K29+L29+M29+N29+O29+P29</f>
        <v>56502</v>
      </c>
      <c r="R29" s="15">
        <f>+Q29/F29</f>
        <v>0.8066298342541437</v>
      </c>
      <c r="S29" s="4"/>
      <c r="T29" s="38"/>
    </row>
    <row r="30" spans="1:21" ht="83.25" customHeight="1" x14ac:dyDescent="0.2">
      <c r="A30" s="2"/>
      <c r="B30" s="6"/>
      <c r="C30" s="30" t="s">
        <v>19</v>
      </c>
      <c r="D30" s="2"/>
      <c r="E30" s="13" t="s">
        <v>6</v>
      </c>
      <c r="F30" s="25">
        <v>897</v>
      </c>
      <c r="G30" s="26">
        <v>114</v>
      </c>
      <c r="H30" s="35">
        <v>120</v>
      </c>
      <c r="I30" s="35">
        <v>102</v>
      </c>
      <c r="J30" s="35">
        <v>153</v>
      </c>
      <c r="K30" s="35">
        <v>122</v>
      </c>
      <c r="L30" s="35">
        <v>148</v>
      </c>
      <c r="M30" s="35">
        <v>97</v>
      </c>
      <c r="N30" s="35">
        <v>20</v>
      </c>
      <c r="O30" s="35">
        <v>21</v>
      </c>
      <c r="P30" s="28" t="s">
        <v>49</v>
      </c>
      <c r="Q30" s="14">
        <f>+G30+H30+I30+J30+K30+L30+M30+N30+O30+P30</f>
        <v>897</v>
      </c>
      <c r="R30" s="15">
        <f>+Q30/F30</f>
        <v>1</v>
      </c>
      <c r="S30" s="4"/>
      <c r="T30" s="38"/>
    </row>
    <row r="32" spans="1:21" x14ac:dyDescent="0.2">
      <c r="K32" s="38"/>
    </row>
    <row r="33" spans="6:16" x14ac:dyDescent="0.2">
      <c r="F33" s="38"/>
      <c r="L33" s="38"/>
      <c r="M33" s="38"/>
      <c r="N33" s="38"/>
      <c r="O33" s="38"/>
      <c r="P33" s="38"/>
    </row>
    <row r="34" spans="6:16" x14ac:dyDescent="0.2">
      <c r="F34" s="38"/>
    </row>
    <row r="39" spans="6:16" x14ac:dyDescent="0.2">
      <c r="F39" s="38"/>
    </row>
  </sheetData>
  <mergeCells count="17">
    <mergeCell ref="A7:B7"/>
    <mergeCell ref="A8:B8"/>
    <mergeCell ref="A26:B26"/>
    <mergeCell ref="A27:B27"/>
    <mergeCell ref="C8:S8"/>
    <mergeCell ref="C26:S26"/>
    <mergeCell ref="C27:S27"/>
    <mergeCell ref="C7:S7"/>
    <mergeCell ref="A1:S1"/>
    <mergeCell ref="A2:S2"/>
    <mergeCell ref="C6:S6"/>
    <mergeCell ref="A3:S3"/>
    <mergeCell ref="A4:B4"/>
    <mergeCell ref="A5:B5"/>
    <mergeCell ref="A6:B6"/>
    <mergeCell ref="C4:S4"/>
    <mergeCell ref="C5:S5"/>
  </mergeCells>
  <phoneticPr fontId="21" type="noConversion"/>
  <printOptions horizontalCentered="1"/>
  <pageMargins left="0.43307086614173229" right="0.43307086614173229" top="0.74803149606299213" bottom="0.74803149606299213" header="0.31496062992125984" footer="0.31496062992125984"/>
  <pageSetup paperSize="345" scale="7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MARIO GOMEZ</cp:lastModifiedBy>
  <cp:lastPrinted>2023-10-26T17:36:36Z</cp:lastPrinted>
  <dcterms:created xsi:type="dcterms:W3CDTF">2019-01-08T14:24:40Z</dcterms:created>
  <dcterms:modified xsi:type="dcterms:W3CDTF">2023-11-09T10:07:45Z</dcterms:modified>
</cp:coreProperties>
</file>