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czlam\Documents\AÑO 2025\ACCESO A LA INFORMACIÓN PUBLICA\AGOSTO\"/>
    </mc:Choice>
  </mc:AlternateContent>
  <xr:revisionPtr revIDLastSave="0" documentId="8_{A910F98C-1E9F-43D9-8792-43348E7A6091}"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Titles" localSheetId="0">Hoja1!$8:$8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1" l="1"/>
  <c r="O33" i="1"/>
  <c r="O32" i="1"/>
  <c r="O28" i="1"/>
  <c r="O27" i="1"/>
  <c r="O26" i="1"/>
  <c r="O25" i="1"/>
  <c r="O24" i="1"/>
  <c r="O23" i="1"/>
  <c r="O21" i="1"/>
  <c r="O20" i="1"/>
  <c r="O19" i="1"/>
  <c r="O16" i="1"/>
  <c r="O15" i="1"/>
  <c r="O17" i="1"/>
  <c r="O13" i="1"/>
  <c r="O12" i="1"/>
  <c r="O11" i="1"/>
  <c r="N31" i="1" l="1"/>
  <c r="N18" i="1"/>
  <c r="N14" i="1"/>
  <c r="N9" i="1" l="1"/>
  <c r="M31" i="1" l="1"/>
  <c r="M18" i="1"/>
  <c r="M14" i="1"/>
  <c r="M10" i="1"/>
  <c r="L31" i="1"/>
  <c r="L18" i="1"/>
  <c r="L14" i="1"/>
  <c r="L10" i="1"/>
  <c r="K31" i="1"/>
  <c r="K18" i="1"/>
  <c r="K14" i="1"/>
  <c r="K10" i="1"/>
  <c r="M9" i="1" l="1"/>
  <c r="L9" i="1"/>
  <c r="K9" i="1"/>
  <c r="J18" i="1"/>
  <c r="J14" i="1"/>
  <c r="J10" i="1"/>
  <c r="J31" i="1"/>
  <c r="I31" i="1"/>
  <c r="I18" i="1"/>
  <c r="I14" i="1"/>
  <c r="I10" i="1"/>
  <c r="J9" i="1" l="1"/>
  <c r="I9" i="1"/>
  <c r="F31" i="1"/>
  <c r="F18" i="1"/>
  <c r="F14" i="1"/>
  <c r="F10" i="1"/>
  <c r="P33" i="1"/>
  <c r="P32" i="1"/>
  <c r="P28" i="1"/>
  <c r="P27" i="1"/>
  <c r="P26" i="1"/>
  <c r="P21" i="1"/>
  <c r="P20" i="1"/>
  <c r="P19" i="1"/>
  <c r="P16" i="1"/>
  <c r="P13" i="1"/>
  <c r="P12" i="1"/>
  <c r="P11" i="1"/>
  <c r="H14" i="1"/>
  <c r="H10" i="1"/>
  <c r="H31" i="1"/>
  <c r="H18" i="1"/>
  <c r="P24" i="1"/>
  <c r="P23" i="1"/>
  <c r="P17" i="1"/>
  <c r="P15" i="1"/>
  <c r="G31" i="1"/>
  <c r="G18" i="1"/>
  <c r="G14" i="1"/>
  <c r="G10" i="1"/>
  <c r="O31" i="1" l="1"/>
  <c r="O10" i="1"/>
  <c r="P10" i="1" s="1"/>
  <c r="O14" i="1"/>
  <c r="O18" i="1"/>
  <c r="P18" i="1" s="1"/>
  <c r="P31" i="1"/>
  <c r="F9" i="1"/>
  <c r="H9" i="1"/>
  <c r="G9" i="1"/>
  <c r="O9" i="1" l="1"/>
  <c r="P9" i="1" s="1"/>
  <c r="P14" i="1" l="1"/>
  <c r="P25" i="1"/>
</calcChain>
</file>

<file path=xl/sharedStrings.xml><?xml version="1.0" encoding="utf-8"?>
<sst xmlns="http://schemas.openxmlformats.org/spreadsheetml/2006/main" count="80" uniqueCount="64">
  <si>
    <t xml:space="preserve">        MINISTERIO DE ECONOMÍA 
MATRIZ DE PLANIFICACIÓN, POA 2025</t>
  </si>
  <si>
    <t xml:space="preserve">PROGRAMA 15: ASISTENCIA Y PROTECCIÓN AL CONSUMIDOR Y SUPERVISIÓN DEL COMERCIO INTERNO </t>
  </si>
  <si>
    <t xml:space="preserve">OBJETIVO OPERATIVO </t>
  </si>
  <si>
    <t xml:space="preserve">Promover la calidad en los bienes y servicios para satisfacción del consumidor. </t>
  </si>
  <si>
    <t xml:space="preserve">RESULTADO INSTITUCIONAL </t>
  </si>
  <si>
    <t>Para el 2025, se ha incrementado en 42.0 puntos porcentuales el número de consumidores y usuarios atendidos sobre sus derechos y obligaciones (Línea base de 40,377 en 2019 a 57,432 en 2025)</t>
  </si>
  <si>
    <t xml:space="preserve">INDICADOR </t>
  </si>
  <si>
    <t>Tasa de atención de los derechos y obligaciones del consumidor.</t>
  </si>
  <si>
    <t xml:space="preserve">Acción </t>
  </si>
  <si>
    <t xml:space="preserve">Educar, informar y defender los derechos de los consumidores y usuarios, aplicando la  Ley de Protección al Consumidor y Usuario, Decreto 6-2003 del congreso de la República y su Reglamento AG. No. 777-2003, la cual tiene por objeto promover, divulgar y defender los derechos de los consumidores y usuarios, establecer las infracciones, sanciones y los procedimientos aplicables en dicha materia. </t>
  </si>
  <si>
    <t xml:space="preserve">Actividad </t>
  </si>
  <si>
    <t xml:space="preserve"> Servicios de Asistencia, Protección y Educación al Consumidor.</t>
  </si>
  <si>
    <t>No.</t>
  </si>
  <si>
    <t xml:space="preserve">PRODUCTO </t>
  </si>
  <si>
    <t>SUBPRODUCTO</t>
  </si>
  <si>
    <t xml:space="preserve">ACCIONES </t>
  </si>
  <si>
    <t>UNIDAD DE MEDIDA</t>
  </si>
  <si>
    <t>ENERO</t>
  </si>
  <si>
    <t xml:space="preserve">AVANCE ACUMULADO ENERO-DICIEMBRE </t>
  </si>
  <si>
    <t xml:space="preserve">% AVANCE ACUMULADO ENERO - DICIEMBRE </t>
  </si>
  <si>
    <t xml:space="preserve">INFORMACIÓN RELEVANTE/ALERTAS/ PROBLEMAS </t>
  </si>
  <si>
    <t xml:space="preserve">Consumidores beneficiados con servicios de asistencia, protección y educación sobre sus derechos y obligaciones </t>
  </si>
  <si>
    <t xml:space="preserve">Persona </t>
  </si>
  <si>
    <t xml:space="preserve">Consumidores y usuarios capacitados sobre derechos  y obligaciones  
</t>
  </si>
  <si>
    <t xml:space="preserve">Personas capacitadas </t>
  </si>
  <si>
    <t>Persona</t>
  </si>
  <si>
    <t>Personas capacitadas en servicios financieros</t>
  </si>
  <si>
    <t xml:space="preserve">Asesorías técnicas sobre derechos y obligaciones </t>
  </si>
  <si>
    <t xml:space="preserve">Empresas beneficiadas con resoluciones de autorización de instrumentos de control  </t>
  </si>
  <si>
    <t xml:space="preserve">Entidad </t>
  </si>
  <si>
    <t xml:space="preserve">Autorización de libro de quejas </t>
  </si>
  <si>
    <t xml:space="preserve">Resolución de autorización de contratos de adhesión </t>
  </si>
  <si>
    <t xml:space="preserve">Verificación de certificados de Calibración de instrumentos de medición y pesaje </t>
  </si>
  <si>
    <t xml:space="preserve">Consumidores y usuarios beneficiados con servicios de  atención y resolución de quejas </t>
  </si>
  <si>
    <t>Resolución de quejas de distintas actividades económicas</t>
  </si>
  <si>
    <t>Resolución de quejas de servicios financieros</t>
  </si>
  <si>
    <t xml:space="preserve">Consumidores y usuarios informados sobre derechos y obligaciones en materia de consumo   </t>
  </si>
  <si>
    <t>0</t>
  </si>
  <si>
    <t xml:space="preserve">Registro y base de datos de quejas recibidas y recepción de expedientes de instrumentos de mediación y pesaje y contratos de Adhesión </t>
  </si>
  <si>
    <t xml:space="preserve">Registro </t>
  </si>
  <si>
    <t>Eventos de promoción  de los derechos de los consumidores y obligaciones de los proveedores</t>
  </si>
  <si>
    <t>Evento</t>
  </si>
  <si>
    <t>Feria de Educación Financiera</t>
  </si>
  <si>
    <t>Población orientada a través de la información brindada a los medios de comunicación de las acciones de DIACO.</t>
  </si>
  <si>
    <t>Resoluciones de dirección e informes</t>
  </si>
  <si>
    <t>Documento</t>
  </si>
  <si>
    <t xml:space="preserve">Reproducción y distribución de material educativo-informativo  </t>
  </si>
  <si>
    <t xml:space="preserve">Documento </t>
  </si>
  <si>
    <t>Verificación y vigilancia de las obligaciones de los proveedores para beneficio de los consumidores y usuarios guatemaltecos enmarcados en la Ley de protección al consumidor Decreto 6-2003 y su Reglamento AG. 777-2003 Seguimiento al proceso de aprobación de la Ley de Creación de la Procuraduría del Consumidor.</t>
  </si>
  <si>
    <t>Servicios de Supervisión del Comercio Interno.</t>
  </si>
  <si>
    <t xml:space="preserve">Supervisión a proveedores para el cumplimiento de sus obligaciones </t>
  </si>
  <si>
    <t xml:space="preserve">Evento </t>
  </si>
  <si>
    <t>Supervisión a proveedores que informan y publican sus productos y servicios que comercializan</t>
  </si>
  <si>
    <t xml:space="preserve">Supervisión a proveedores que comercializan combustibles y gas propano (GLP) en cumplimiento del Plan Centinela  </t>
  </si>
  <si>
    <t>FEBRERO</t>
  </si>
  <si>
    <t>MARZO</t>
  </si>
  <si>
    <t>ABRIL</t>
  </si>
  <si>
    <t>META VIGENTE</t>
  </si>
  <si>
    <t>MAYO</t>
  </si>
  <si>
    <t>JUNIO</t>
  </si>
  <si>
    <t>JULIO</t>
  </si>
  <si>
    <t>AGOSTO</t>
  </si>
  <si>
    <r>
      <t xml:space="preserve">Debido a la </t>
    </r>
    <r>
      <rPr>
        <b/>
        <sz val="10.5"/>
        <color theme="1"/>
        <rFont val="Candara"/>
        <family val="2"/>
      </rPr>
      <t xml:space="preserve">I Feria de Educación Financiera, de acuerdo </t>
    </r>
    <r>
      <rPr>
        <sz val="10.5"/>
        <color theme="1"/>
        <rFont val="Candara"/>
        <family val="2"/>
      </rPr>
      <t xml:space="preserve">con  las campañas realizadas  en las  redes sociales oficiales de DIACO, Facebook, X y Tik Tok, se obtuvo un alcance de 10,484 personas. </t>
    </r>
  </si>
  <si>
    <r>
      <t xml:space="preserve">Debido al evento de la </t>
    </r>
    <r>
      <rPr>
        <b/>
        <sz val="10"/>
        <color theme="1"/>
        <rFont val="Times New Roman"/>
        <family val="1"/>
      </rPr>
      <t>I Feria de Educación Financiera</t>
    </r>
    <r>
      <rPr>
        <sz val="10"/>
        <color theme="1"/>
        <rFont val="Times New Roman"/>
        <family val="1"/>
      </rPr>
      <t>, se ejecutó el 99.7% de las metas físicas del mismo, y  no fue reportado el 100% de ejecución, debido a que   hay una modificación presupuestaria en tránsito que genera disminución  de la  meta física. Por lo expuesto,  no fue posible  el ingreso de todos los beneficiarios reportados por los Departamentos que están vinculados con este Subproducto, razón por la cual,  la información pendiente será reportada en el POA del mes de septiembre.  Derivado de lo anterior,  se realizarán las gestiones respectivas para solicitar el  incremento de la meta física  de este subproducto.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</si>
</sst>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33" x14ac:knownFonts="1">
    <font>
      <sz val="11"/>
      <color theme="1"/>
      <name val="Calibri"/>
      <family val="2"/>
      <scheme val="minor"/>
    </font>
    <font>
      <b/>
      <sz val="14"/>
      <color theme="0"/>
      <name val="Times New Roman"/>
      <family val="1"/>
    </font>
    <font>
      <sz val="10"/>
      <name val="Arial"/>
      <family val="2"/>
    </font>
    <font>
      <b/>
      <i/>
      <sz val="11"/>
      <name val="Times New Roman"/>
      <family val="1"/>
    </font>
    <font>
      <b/>
      <i/>
      <sz val="14"/>
      <color theme="0"/>
      <name val="Times New Roman"/>
      <family val="1"/>
    </font>
    <font>
      <b/>
      <sz val="10"/>
      <name val="Times New Roman"/>
      <family val="1"/>
    </font>
    <font>
      <b/>
      <i/>
      <sz val="12"/>
      <color theme="1"/>
      <name val="Times New Roman"/>
      <family val="1"/>
    </font>
    <font>
      <b/>
      <i/>
      <sz val="12"/>
      <name val="Times New Roman"/>
      <family val="1"/>
    </font>
    <font>
      <b/>
      <sz val="10"/>
      <color rgb="FF000000"/>
      <name val="Times New Roman"/>
      <family val="1"/>
    </font>
    <font>
      <b/>
      <sz val="12"/>
      <color rgb="FF000000"/>
      <name val="Times New Roman"/>
      <family val="1"/>
    </font>
    <font>
      <b/>
      <sz val="10"/>
      <name val="Arial"/>
      <family val="2"/>
    </font>
    <font>
      <sz val="10"/>
      <color rgb="FF000000"/>
      <name val="Times New Roman"/>
      <family val="1"/>
    </font>
    <font>
      <sz val="10"/>
      <color theme="1"/>
      <name val="Times New Roman"/>
      <family val="1"/>
    </font>
    <font>
      <sz val="11"/>
      <name val="Times New Roman"/>
      <family val="1"/>
    </font>
    <font>
      <sz val="11"/>
      <color indexed="8"/>
      <name val="Calibri"/>
      <family val="2"/>
    </font>
    <font>
      <sz val="12"/>
      <name val="Times New Roman"/>
      <family val="1"/>
    </font>
    <font>
      <sz val="12"/>
      <color rgb="FF000000"/>
      <name val="Times New Roman"/>
      <family val="1"/>
    </font>
    <font>
      <sz val="11"/>
      <color rgb="FF000000"/>
      <name val="Times New Roman"/>
      <family val="1"/>
    </font>
    <font>
      <sz val="10"/>
      <name val="Times New Roman"/>
      <family val="1"/>
    </font>
    <font>
      <sz val="11"/>
      <color theme="1"/>
      <name val="Candara"/>
      <family val="2"/>
    </font>
    <font>
      <b/>
      <sz val="11"/>
      <color rgb="FF000000"/>
      <name val="Times New Roman"/>
      <family val="1"/>
    </font>
    <font>
      <sz val="12"/>
      <color indexed="8"/>
      <name val="Times New Roman"/>
      <family val="1"/>
    </font>
    <font>
      <sz val="10"/>
      <color rgb="FFFF0000"/>
      <name val="Times New Roman"/>
      <family val="1"/>
    </font>
    <font>
      <b/>
      <sz val="11"/>
      <color theme="1"/>
      <name val="Times New Roman"/>
      <family val="1"/>
    </font>
    <font>
      <sz val="11"/>
      <color theme="1"/>
      <name val="Times New Roman"/>
      <family val="1"/>
    </font>
    <font>
      <sz val="11"/>
      <name val="Arial"/>
      <family val="2"/>
    </font>
    <font>
      <b/>
      <sz val="11"/>
      <name val="Times New Roman"/>
      <family val="1"/>
    </font>
    <font>
      <b/>
      <i/>
      <sz val="6"/>
      <color theme="1"/>
      <name val="Candara"/>
      <family val="2"/>
    </font>
    <font>
      <b/>
      <i/>
      <sz val="7"/>
      <name val="Times New Roman"/>
      <family val="1"/>
    </font>
    <font>
      <b/>
      <i/>
      <sz val="7"/>
      <color theme="1"/>
      <name val="Candara"/>
      <family val="2"/>
    </font>
    <font>
      <b/>
      <sz val="10"/>
      <color theme="1"/>
      <name val="Times New Roman"/>
      <family val="1"/>
    </font>
    <font>
      <sz val="10.5"/>
      <color theme="1"/>
      <name val="Candara"/>
      <family val="2"/>
    </font>
    <font>
      <b/>
      <sz val="10.5"/>
      <color theme="1"/>
      <name val="Candara"/>
      <family val="2"/>
    </font>
  </fonts>
  <fills count="9">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249977111117893"/>
        <bgColor indexed="64"/>
      </patternFill>
    </fill>
  </fills>
  <borders count="1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2" fillId="0" borderId="0"/>
    <xf numFmtId="0" fontId="14" fillId="0" borderId="0"/>
    <xf numFmtId="0" fontId="2" fillId="0" borderId="0"/>
  </cellStyleXfs>
  <cellXfs count="84">
    <xf numFmtId="0" fontId="0" fillId="0" borderId="0" xfId="0"/>
    <xf numFmtId="0" fontId="8" fillId="3" borderId="4" xfId="0" applyFont="1" applyFill="1" applyBorder="1" applyAlignment="1">
      <alignment horizontal="center" vertical="top" wrapText="1"/>
    </xf>
    <xf numFmtId="0" fontId="8" fillId="3" borderId="4" xfId="0"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0" fontId="2" fillId="0" borderId="4" xfId="1" applyBorder="1"/>
    <xf numFmtId="0" fontId="11" fillId="3" borderId="4" xfId="0" applyFont="1" applyFill="1" applyBorder="1" applyAlignment="1">
      <alignment horizontal="justify" vertical="center" wrapText="1"/>
    </xf>
    <xf numFmtId="0" fontId="11" fillId="3" borderId="4" xfId="0" applyFont="1" applyFill="1" applyBorder="1" applyAlignment="1">
      <alignment vertical="top" wrapText="1"/>
    </xf>
    <xf numFmtId="0" fontId="11" fillId="3" borderId="4" xfId="0" applyFont="1" applyFill="1" applyBorder="1" applyAlignment="1">
      <alignment horizontal="center" vertical="center" wrapText="1"/>
    </xf>
    <xf numFmtId="3" fontId="12" fillId="3" borderId="4" xfId="1" applyNumberFormat="1" applyFont="1" applyFill="1" applyBorder="1" applyAlignment="1">
      <alignment vertical="top" wrapText="1"/>
    </xf>
    <xf numFmtId="0" fontId="11" fillId="3" borderId="4" xfId="0" applyFont="1" applyFill="1" applyBorder="1" applyAlignment="1">
      <alignment horizontal="justify" vertical="top" wrapText="1"/>
    </xf>
    <xf numFmtId="3" fontId="13" fillId="3" borderId="4" xfId="0" applyNumberFormat="1" applyFont="1" applyFill="1" applyBorder="1" applyAlignment="1">
      <alignment horizontal="center" vertical="center"/>
    </xf>
    <xf numFmtId="3" fontId="12" fillId="3" borderId="4" xfId="1" applyNumberFormat="1" applyFont="1" applyFill="1" applyBorder="1" applyAlignment="1">
      <alignment horizontal="center" vertical="top" wrapText="1"/>
    </xf>
    <xf numFmtId="3" fontId="16" fillId="3" borderId="4" xfId="0" applyNumberFormat="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top" wrapText="1"/>
    </xf>
    <xf numFmtId="0" fontId="18" fillId="3" borderId="4" xfId="0" applyFont="1" applyFill="1" applyBorder="1" applyAlignment="1">
      <alignment horizontal="justify" vertical="center" wrapText="1"/>
    </xf>
    <xf numFmtId="0" fontId="18" fillId="3" borderId="4" xfId="3" applyFont="1" applyFill="1" applyBorder="1" applyAlignment="1">
      <alignment horizontal="justify" vertical="center" wrapText="1"/>
    </xf>
    <xf numFmtId="164" fontId="19" fillId="3" borderId="4" xfId="1" applyNumberFormat="1" applyFont="1" applyFill="1" applyBorder="1" applyAlignment="1">
      <alignment vertical="center" wrapText="1"/>
    </xf>
    <xf numFmtId="0" fontId="10" fillId="5" borderId="4" xfId="1" applyFont="1" applyFill="1" applyBorder="1" applyAlignment="1">
      <alignment horizontal="center" vertical="top" wrapText="1"/>
    </xf>
    <xf numFmtId="0" fontId="5" fillId="3" borderId="4" xfId="0" applyFont="1" applyFill="1" applyBorder="1" applyAlignment="1">
      <alignment horizontal="center" vertical="center" wrapText="1"/>
    </xf>
    <xf numFmtId="3" fontId="18" fillId="0" borderId="4" xfId="1" applyNumberFormat="1" applyFont="1" applyBorder="1"/>
    <xf numFmtId="0" fontId="18" fillId="0" borderId="4" xfId="1" applyFont="1" applyBorder="1"/>
    <xf numFmtId="0" fontId="21" fillId="3" borderId="4" xfId="2" applyFont="1" applyFill="1" applyBorder="1"/>
    <xf numFmtId="0" fontId="22" fillId="3" borderId="4" xfId="2" applyFont="1" applyFill="1" applyBorder="1" applyAlignment="1">
      <alignment horizontal="center"/>
    </xf>
    <xf numFmtId="3" fontId="15" fillId="3" borderId="4" xfId="0" applyNumberFormat="1" applyFont="1" applyFill="1" applyBorder="1" applyAlignment="1">
      <alignment horizontal="center" vertical="center" wrapText="1"/>
    </xf>
    <xf numFmtId="0" fontId="8" fillId="3" borderId="4" xfId="0" applyFont="1" applyFill="1" applyBorder="1" applyAlignment="1">
      <alignment horizontal="justify" vertical="center" wrapText="1"/>
    </xf>
    <xf numFmtId="3" fontId="20" fillId="3" borderId="4" xfId="0" applyNumberFormat="1" applyFont="1" applyFill="1" applyBorder="1" applyAlignment="1">
      <alignment horizontal="center" vertical="center" wrapText="1"/>
    </xf>
    <xf numFmtId="3" fontId="24" fillId="3" borderId="4" xfId="1" applyNumberFormat="1" applyFont="1" applyFill="1" applyBorder="1" applyAlignment="1">
      <alignment horizontal="center" vertical="center" wrapText="1"/>
    </xf>
    <xf numFmtId="3" fontId="25" fillId="0" borderId="4" xfId="1" applyNumberFormat="1" applyFont="1" applyBorder="1" applyAlignment="1">
      <alignment horizontal="center" vertical="center"/>
    </xf>
    <xf numFmtId="3" fontId="23" fillId="3" borderId="4" xfId="1" applyNumberFormat="1" applyFont="1" applyFill="1" applyBorder="1" applyAlignment="1">
      <alignment horizontal="center" vertical="center" wrapText="1"/>
    </xf>
    <xf numFmtId="3" fontId="26" fillId="3" borderId="4" xfId="0" applyNumberFormat="1" applyFont="1" applyFill="1" applyBorder="1" applyAlignment="1">
      <alignment horizontal="center" vertical="center"/>
    </xf>
    <xf numFmtId="2" fontId="26" fillId="3" borderId="4" xfId="0" applyNumberFormat="1" applyFont="1" applyFill="1" applyBorder="1" applyAlignment="1">
      <alignment horizontal="center" vertical="center"/>
    </xf>
    <xf numFmtId="0" fontId="11" fillId="3" borderId="4" xfId="0" applyFont="1" applyFill="1" applyBorder="1" applyAlignment="1">
      <alignment vertical="center" wrapText="1"/>
    </xf>
    <xf numFmtId="3" fontId="0" fillId="0" borderId="0" xfId="0" applyNumberFormat="1"/>
    <xf numFmtId="3" fontId="17" fillId="0" borderId="4" xfId="0" applyNumberFormat="1" applyFont="1" applyBorder="1" applyAlignment="1">
      <alignment horizontal="center" vertical="center" wrapText="1"/>
    </xf>
    <xf numFmtId="3" fontId="13" fillId="0" borderId="4" xfId="0" applyNumberFormat="1" applyFont="1" applyBorder="1" applyAlignment="1">
      <alignment horizontal="center" vertical="center"/>
    </xf>
    <xf numFmtId="3" fontId="13" fillId="0" borderId="4" xfId="1" applyNumberFormat="1" applyFont="1" applyBorder="1" applyAlignment="1">
      <alignment horizontal="center" vertical="center"/>
    </xf>
    <xf numFmtId="3" fontId="20" fillId="0" borderId="4" xfId="0" applyNumberFormat="1" applyFont="1" applyBorder="1" applyAlignment="1">
      <alignment horizontal="center" vertical="center" wrapText="1"/>
    </xf>
    <xf numFmtId="0" fontId="27" fillId="7" borderId="4" xfId="1" applyFont="1" applyFill="1" applyBorder="1" applyAlignment="1">
      <alignment horizontal="center" vertical="center" wrapText="1"/>
    </xf>
    <xf numFmtId="0" fontId="28" fillId="7" borderId="4" xfId="1" applyFont="1" applyFill="1" applyBorder="1" applyAlignment="1">
      <alignment vertical="center" wrapText="1"/>
    </xf>
    <xf numFmtId="0" fontId="29" fillId="7" borderId="4" xfId="1" applyFont="1" applyFill="1" applyBorder="1" applyAlignment="1">
      <alignment horizontal="center" vertical="center" wrapText="1"/>
    </xf>
    <xf numFmtId="3" fontId="26" fillId="0" borderId="4" xfId="0" applyNumberFormat="1" applyFont="1" applyBorder="1" applyAlignment="1">
      <alignment horizontal="center" vertical="center"/>
    </xf>
    <xf numFmtId="0" fontId="18" fillId="8" borderId="4" xfId="1" applyFont="1" applyFill="1" applyBorder="1"/>
    <xf numFmtId="0" fontId="8" fillId="8" borderId="4" xfId="0" applyFont="1" applyFill="1" applyBorder="1" applyAlignment="1">
      <alignment horizontal="center" vertical="top" wrapText="1"/>
    </xf>
    <xf numFmtId="0" fontId="18" fillId="8" borderId="4" xfId="0" applyFont="1" applyFill="1" applyBorder="1" applyAlignment="1">
      <alignment horizontal="justify" vertical="center" wrapText="1"/>
    </xf>
    <xf numFmtId="0" fontId="11" fillId="8" borderId="4" xfId="0" applyFont="1" applyFill="1" applyBorder="1" applyAlignment="1">
      <alignment vertical="center" wrapText="1"/>
    </xf>
    <xf numFmtId="0" fontId="11" fillId="8" borderId="4" xfId="0" applyFont="1" applyFill="1" applyBorder="1" applyAlignment="1">
      <alignment horizontal="center" vertical="center" wrapText="1"/>
    </xf>
    <xf numFmtId="3" fontId="23" fillId="8" borderId="4" xfId="1" applyNumberFormat="1" applyFont="1" applyFill="1" applyBorder="1" applyAlignment="1">
      <alignment horizontal="center" vertical="center" wrapText="1"/>
    </xf>
    <xf numFmtId="2" fontId="26" fillId="8" borderId="4" xfId="0" applyNumberFormat="1" applyFont="1" applyFill="1" applyBorder="1" applyAlignment="1">
      <alignment horizontal="center" vertical="center"/>
    </xf>
    <xf numFmtId="3" fontId="16" fillId="8" borderId="4" xfId="0" applyNumberFormat="1" applyFont="1" applyFill="1" applyBorder="1" applyAlignment="1">
      <alignment horizontal="center" vertical="center" wrapText="1"/>
    </xf>
    <xf numFmtId="9" fontId="23" fillId="8" borderId="4" xfId="1" applyNumberFormat="1" applyFont="1" applyFill="1" applyBorder="1" applyAlignment="1">
      <alignment horizontal="center" vertical="center" wrapText="1"/>
    </xf>
    <xf numFmtId="3" fontId="12" fillId="8" borderId="4" xfId="1" applyNumberFormat="1" applyFont="1" applyFill="1" applyBorder="1" applyAlignment="1">
      <alignment horizontal="center" vertical="top" wrapText="1"/>
    </xf>
    <xf numFmtId="9" fontId="23" fillId="0" borderId="4" xfId="1" applyNumberFormat="1" applyFont="1" applyBorder="1" applyAlignment="1">
      <alignment horizontal="center" vertical="center" wrapText="1"/>
    </xf>
    <xf numFmtId="164" fontId="31" fillId="3" borderId="4" xfId="1" applyNumberFormat="1" applyFont="1" applyFill="1" applyBorder="1" applyAlignment="1">
      <alignment horizontal="justify" vertical="center" wrapText="1"/>
    </xf>
    <xf numFmtId="0" fontId="7" fillId="7" borderId="5" xfId="1" applyFont="1" applyFill="1" applyBorder="1" applyAlignment="1">
      <alignment horizontal="left" vertical="center" wrapText="1"/>
    </xf>
    <xf numFmtId="0" fontId="7" fillId="7" borderId="6" xfId="1"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7" xfId="0" applyFont="1" applyFill="1" applyBorder="1" applyAlignment="1">
      <alignment horizontal="left" vertical="center" wrapText="1"/>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6" borderId="5" xfId="1" applyFont="1" applyFill="1" applyBorder="1" applyAlignment="1">
      <alignment horizontal="left" vertical="center" wrapText="1"/>
    </xf>
    <xf numFmtId="0" fontId="7" fillId="6" borderId="6" xfId="1" applyFont="1" applyFill="1" applyBorder="1" applyAlignment="1">
      <alignment horizontal="left" vertical="center" wrapText="1"/>
    </xf>
    <xf numFmtId="0" fontId="7" fillId="6" borderId="5" xfId="0" applyFont="1" applyFill="1" applyBorder="1" applyAlignment="1">
      <alignment horizontal="justify" vertical="center" wrapText="1"/>
    </xf>
    <xf numFmtId="0" fontId="7" fillId="6" borderId="6" xfId="0" applyFont="1" applyFill="1" applyBorder="1" applyAlignment="1">
      <alignment horizontal="justify" vertical="center" wrapText="1"/>
    </xf>
    <xf numFmtId="0" fontId="7" fillId="6" borderId="7" xfId="0" applyFont="1" applyFill="1" applyBorder="1" applyAlignment="1">
      <alignment horizontal="justify" vertical="center" wrapText="1"/>
    </xf>
    <xf numFmtId="0" fontId="3" fillId="7" borderId="5" xfId="0" applyFont="1" applyFill="1" applyBorder="1" applyAlignment="1">
      <alignment horizontal="justify" vertical="center" wrapText="1"/>
    </xf>
    <xf numFmtId="0" fontId="3" fillId="7" borderId="6" xfId="0" applyFont="1" applyFill="1" applyBorder="1" applyAlignment="1">
      <alignment horizontal="justify" vertical="center" wrapText="1"/>
    </xf>
    <xf numFmtId="0" fontId="3" fillId="7" borderId="7" xfId="0" applyFont="1" applyFill="1" applyBorder="1" applyAlignment="1">
      <alignment horizontal="justify" vertical="center" wrapText="1"/>
    </xf>
    <xf numFmtId="3" fontId="12" fillId="0" borderId="8" xfId="1" applyNumberFormat="1" applyFont="1" applyBorder="1" applyAlignment="1">
      <alignment horizontal="justify" vertical="center" wrapText="1"/>
    </xf>
    <xf numFmtId="3" fontId="12" fillId="0" borderId="10" xfId="1" applyNumberFormat="1" applyFont="1" applyBorder="1" applyAlignment="1">
      <alignment horizontal="justify" vertical="center" wrapText="1"/>
    </xf>
    <xf numFmtId="3" fontId="12" fillId="0" borderId="9" xfId="1" applyNumberFormat="1" applyFont="1" applyBorder="1" applyAlignment="1">
      <alignment horizontal="justify"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7" xfId="1"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4">
    <cellStyle name="Normal" xfId="0" builtinId="0"/>
    <cellStyle name="Normal 2 2 2" xfId="3" xr:uid="{00000000-0005-0000-0000-000001000000}"/>
    <cellStyle name="Normal 4" xfId="1" xr:uid="{00000000-0005-0000-0000-000002000000}"/>
    <cellStyle name="Normal_Xl000006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zoomScaleNormal="100" workbookViewId="0">
      <selection activeCell="R12" sqref="R12"/>
    </sheetView>
  </sheetViews>
  <sheetFormatPr baseColWidth="10" defaultRowHeight="15" x14ac:dyDescent="0.25"/>
  <cols>
    <col min="1" max="1" width="5.140625" customWidth="1"/>
    <col min="2" max="2" width="21" customWidth="1"/>
    <col min="3" max="3" width="21.7109375" customWidth="1"/>
    <col min="4" max="4" width="20.5703125" customWidth="1"/>
    <col min="5" max="5" width="9.85546875" customWidth="1"/>
    <col min="6" max="6" width="10.140625" customWidth="1"/>
    <col min="7" max="7" width="7.85546875" customWidth="1"/>
    <col min="8" max="8" width="9.28515625" customWidth="1"/>
    <col min="9" max="9" width="8" customWidth="1"/>
    <col min="10" max="10" width="7.42578125" customWidth="1"/>
    <col min="11" max="11" width="7.5703125" customWidth="1"/>
    <col min="12" max="13" width="7.7109375" customWidth="1"/>
    <col min="14" max="14" width="8.7109375" customWidth="1"/>
    <col min="15" max="15" width="10.7109375" customWidth="1"/>
    <col min="16" max="16" width="9.5703125" customWidth="1"/>
    <col min="17" max="17" width="31.28515625" customWidth="1"/>
    <col min="18" max="19" width="11.42578125" customWidth="1"/>
  </cols>
  <sheetData>
    <row r="1" spans="1:20" ht="40.5" customHeight="1" x14ac:dyDescent="0.25">
      <c r="A1" s="81" t="s">
        <v>0</v>
      </c>
      <c r="B1" s="82"/>
      <c r="C1" s="82"/>
      <c r="D1" s="82"/>
      <c r="E1" s="82"/>
      <c r="F1" s="82"/>
      <c r="G1" s="82"/>
      <c r="H1" s="82"/>
      <c r="I1" s="82"/>
      <c r="J1" s="82"/>
      <c r="K1" s="82"/>
      <c r="L1" s="82"/>
      <c r="M1" s="82"/>
      <c r="N1" s="82"/>
      <c r="O1" s="82"/>
      <c r="P1" s="82"/>
      <c r="Q1" s="83"/>
    </row>
    <row r="2" spans="1:20" ht="22.5" customHeight="1" x14ac:dyDescent="0.25">
      <c r="A2" s="75" t="s">
        <v>1</v>
      </c>
      <c r="B2" s="76"/>
      <c r="C2" s="76"/>
      <c r="D2" s="76"/>
      <c r="E2" s="76"/>
      <c r="F2" s="76"/>
      <c r="G2" s="76"/>
      <c r="H2" s="76"/>
      <c r="I2" s="76"/>
      <c r="J2" s="76"/>
      <c r="K2" s="76"/>
      <c r="L2" s="76"/>
      <c r="M2" s="76"/>
      <c r="N2" s="76"/>
      <c r="O2" s="76"/>
      <c r="P2" s="76"/>
      <c r="Q2" s="77"/>
    </row>
    <row r="3" spans="1:20" ht="23.25" customHeight="1" x14ac:dyDescent="0.25">
      <c r="A3" s="59" t="s">
        <v>2</v>
      </c>
      <c r="B3" s="60"/>
      <c r="C3" s="78" t="s">
        <v>3</v>
      </c>
      <c r="D3" s="79"/>
      <c r="E3" s="79"/>
      <c r="F3" s="79"/>
      <c r="G3" s="79"/>
      <c r="H3" s="79"/>
      <c r="I3" s="79"/>
      <c r="J3" s="79"/>
      <c r="K3" s="79"/>
      <c r="L3" s="79"/>
      <c r="M3" s="79"/>
      <c r="N3" s="79"/>
      <c r="O3" s="79"/>
      <c r="P3" s="79"/>
      <c r="Q3" s="80"/>
    </row>
    <row r="4" spans="1:20" ht="30.75" customHeight="1" x14ac:dyDescent="0.25">
      <c r="A4" s="59" t="s">
        <v>4</v>
      </c>
      <c r="B4" s="60"/>
      <c r="C4" s="78" t="s">
        <v>5</v>
      </c>
      <c r="D4" s="79"/>
      <c r="E4" s="79"/>
      <c r="F4" s="79"/>
      <c r="G4" s="79"/>
      <c r="H4" s="79"/>
      <c r="I4" s="79"/>
      <c r="J4" s="79"/>
      <c r="K4" s="79"/>
      <c r="L4" s="79"/>
      <c r="M4" s="79"/>
      <c r="N4" s="79"/>
      <c r="O4" s="79"/>
      <c r="P4" s="79"/>
      <c r="Q4" s="80"/>
    </row>
    <row r="5" spans="1:20" ht="18" customHeight="1" x14ac:dyDescent="0.25">
      <c r="A5" s="59" t="s">
        <v>6</v>
      </c>
      <c r="B5" s="60"/>
      <c r="C5" s="61" t="s">
        <v>7</v>
      </c>
      <c r="D5" s="62"/>
      <c r="E5" s="62"/>
      <c r="F5" s="62"/>
      <c r="G5" s="62"/>
      <c r="H5" s="62"/>
      <c r="I5" s="62"/>
      <c r="J5" s="62"/>
      <c r="K5" s="62"/>
      <c r="L5" s="62"/>
      <c r="M5" s="62"/>
      <c r="N5" s="62"/>
      <c r="O5" s="62"/>
      <c r="P5" s="62"/>
      <c r="Q5" s="63"/>
    </row>
    <row r="6" spans="1:20" ht="50.25" customHeight="1" x14ac:dyDescent="0.25">
      <c r="A6" s="64" t="s">
        <v>8</v>
      </c>
      <c r="B6" s="65"/>
      <c r="C6" s="66" t="s">
        <v>9</v>
      </c>
      <c r="D6" s="67"/>
      <c r="E6" s="67"/>
      <c r="F6" s="67"/>
      <c r="G6" s="67"/>
      <c r="H6" s="67"/>
      <c r="I6" s="67"/>
      <c r="J6" s="67"/>
      <c r="K6" s="67"/>
      <c r="L6" s="67"/>
      <c r="M6" s="67"/>
      <c r="N6" s="67"/>
      <c r="O6" s="67"/>
      <c r="P6" s="67"/>
      <c r="Q6" s="68"/>
    </row>
    <row r="7" spans="1:20" ht="18" customHeight="1" x14ac:dyDescent="0.25">
      <c r="A7" s="54" t="s">
        <v>10</v>
      </c>
      <c r="B7" s="55"/>
      <c r="C7" s="56" t="s">
        <v>11</v>
      </c>
      <c r="D7" s="57"/>
      <c r="E7" s="57"/>
      <c r="F7" s="57"/>
      <c r="G7" s="57"/>
      <c r="H7" s="57"/>
      <c r="I7" s="57"/>
      <c r="J7" s="57"/>
      <c r="K7" s="57"/>
      <c r="L7" s="57"/>
      <c r="M7" s="57"/>
      <c r="N7" s="57"/>
      <c r="O7" s="57"/>
      <c r="P7" s="57"/>
      <c r="Q7" s="58"/>
    </row>
    <row r="8" spans="1:20" ht="41.25" customHeight="1" x14ac:dyDescent="0.25">
      <c r="A8" s="39" t="s">
        <v>12</v>
      </c>
      <c r="B8" s="40" t="s">
        <v>13</v>
      </c>
      <c r="C8" s="40" t="s">
        <v>14</v>
      </c>
      <c r="D8" s="40" t="s">
        <v>15</v>
      </c>
      <c r="E8" s="40" t="s">
        <v>16</v>
      </c>
      <c r="F8" s="40" t="s">
        <v>57</v>
      </c>
      <c r="G8" s="40" t="s">
        <v>17</v>
      </c>
      <c r="H8" s="40" t="s">
        <v>54</v>
      </c>
      <c r="I8" s="40" t="s">
        <v>55</v>
      </c>
      <c r="J8" s="40" t="s">
        <v>56</v>
      </c>
      <c r="K8" s="40" t="s">
        <v>58</v>
      </c>
      <c r="L8" s="40" t="s">
        <v>59</v>
      </c>
      <c r="M8" s="40" t="s">
        <v>60</v>
      </c>
      <c r="N8" s="40" t="s">
        <v>61</v>
      </c>
      <c r="O8" s="38" t="s">
        <v>18</v>
      </c>
      <c r="P8" s="38" t="s">
        <v>19</v>
      </c>
      <c r="Q8" s="40" t="s">
        <v>20</v>
      </c>
    </row>
    <row r="9" spans="1:20" ht="66" customHeight="1" x14ac:dyDescent="0.25">
      <c r="A9" s="19">
        <v>1</v>
      </c>
      <c r="B9" s="25" t="s">
        <v>21</v>
      </c>
      <c r="C9" s="1"/>
      <c r="D9" s="20"/>
      <c r="E9" s="2" t="s">
        <v>22</v>
      </c>
      <c r="F9" s="26">
        <f t="shared" ref="F9:N9" si="0">+F10+F18+F21</f>
        <v>62920</v>
      </c>
      <c r="G9" s="26">
        <f t="shared" si="0"/>
        <v>4323</v>
      </c>
      <c r="H9" s="26">
        <f t="shared" si="0"/>
        <v>8083</v>
      </c>
      <c r="I9" s="26">
        <f t="shared" si="0"/>
        <v>8520</v>
      </c>
      <c r="J9" s="26">
        <f t="shared" si="0"/>
        <v>4606</v>
      </c>
      <c r="K9" s="26">
        <f t="shared" si="0"/>
        <v>8694</v>
      </c>
      <c r="L9" s="26">
        <f t="shared" si="0"/>
        <v>6582</v>
      </c>
      <c r="M9" s="26">
        <f t="shared" si="0"/>
        <v>7530</v>
      </c>
      <c r="N9" s="26">
        <f t="shared" si="0"/>
        <v>8448</v>
      </c>
      <c r="O9" s="3">
        <f t="shared" ref="O9:O21" si="1">SUM(G9:N9)</f>
        <v>56786</v>
      </c>
      <c r="P9" s="52">
        <f t="shared" ref="P9:P21" si="2">+O9/F9</f>
        <v>0.90251112523839794</v>
      </c>
      <c r="Q9" s="18"/>
    </row>
    <row r="10" spans="1:20" ht="52.5" customHeight="1" x14ac:dyDescent="0.25">
      <c r="A10" s="21"/>
      <c r="B10" s="1"/>
      <c r="C10" s="9" t="s">
        <v>23</v>
      </c>
      <c r="D10" s="6"/>
      <c r="E10" s="7" t="s">
        <v>22</v>
      </c>
      <c r="F10" s="26">
        <f t="shared" ref="F10:K10" si="3">+F11+F12+F13</f>
        <v>49280</v>
      </c>
      <c r="G10" s="26">
        <f t="shared" si="3"/>
        <v>4006</v>
      </c>
      <c r="H10" s="26">
        <f t="shared" si="3"/>
        <v>7149</v>
      </c>
      <c r="I10" s="26">
        <f t="shared" si="3"/>
        <v>7609</v>
      </c>
      <c r="J10" s="26">
        <f t="shared" si="3"/>
        <v>4088</v>
      </c>
      <c r="K10" s="26">
        <f t="shared" si="3"/>
        <v>7592</v>
      </c>
      <c r="L10" s="26">
        <f>SUM(L11:L13)</f>
        <v>5983</v>
      </c>
      <c r="M10" s="26">
        <f>+M11+M12+M13</f>
        <v>6110</v>
      </c>
      <c r="N10" s="26">
        <f>+N11+N12+N13</f>
        <v>6622</v>
      </c>
      <c r="O10" s="3">
        <f t="shared" si="1"/>
        <v>49159</v>
      </c>
      <c r="P10" s="52">
        <f>+O10/F10</f>
        <v>0.99754464285714284</v>
      </c>
      <c r="Q10" s="72" t="s">
        <v>63</v>
      </c>
      <c r="R10" s="33"/>
      <c r="S10" s="33"/>
    </row>
    <row r="11" spans="1:20" ht="41.25" customHeight="1" x14ac:dyDescent="0.25">
      <c r="A11" s="21"/>
      <c r="B11" s="1"/>
      <c r="C11" s="9"/>
      <c r="D11" s="5" t="s">
        <v>24</v>
      </c>
      <c r="E11" s="7" t="s">
        <v>25</v>
      </c>
      <c r="F11" s="27">
        <v>23787</v>
      </c>
      <c r="G11" s="10">
        <v>579</v>
      </c>
      <c r="H11" s="10">
        <v>2045</v>
      </c>
      <c r="I11" s="10">
        <v>3343</v>
      </c>
      <c r="J11" s="10">
        <v>1263</v>
      </c>
      <c r="K11" s="10">
        <v>3044</v>
      </c>
      <c r="L11" s="10">
        <v>2198</v>
      </c>
      <c r="M11" s="10">
        <v>2309</v>
      </c>
      <c r="N11" s="10">
        <v>3083</v>
      </c>
      <c r="O11" s="12">
        <f t="shared" si="1"/>
        <v>17864</v>
      </c>
      <c r="P11" s="52">
        <f t="shared" si="2"/>
        <v>0.75099844452852393</v>
      </c>
      <c r="Q11" s="73"/>
      <c r="R11" s="33"/>
      <c r="S11" s="33"/>
      <c r="T11" s="33"/>
    </row>
    <row r="12" spans="1:20" ht="63" customHeight="1" x14ac:dyDescent="0.25">
      <c r="A12" s="21"/>
      <c r="B12" s="1"/>
      <c r="C12" s="22"/>
      <c r="D12" s="5" t="s">
        <v>26</v>
      </c>
      <c r="E12" s="7" t="s">
        <v>22</v>
      </c>
      <c r="F12" s="27">
        <v>5116</v>
      </c>
      <c r="G12" s="28">
        <v>0</v>
      </c>
      <c r="H12" s="28">
        <v>0</v>
      </c>
      <c r="I12" s="36">
        <v>681</v>
      </c>
      <c r="J12" s="36">
        <v>347</v>
      </c>
      <c r="K12" s="36">
        <v>1516</v>
      </c>
      <c r="L12" s="36">
        <v>215</v>
      </c>
      <c r="M12" s="36">
        <v>424</v>
      </c>
      <c r="N12" s="36">
        <v>2463</v>
      </c>
      <c r="O12" s="24">
        <f t="shared" si="1"/>
        <v>5646</v>
      </c>
      <c r="P12" s="52">
        <f t="shared" si="2"/>
        <v>1.1035965598123534</v>
      </c>
      <c r="Q12" s="73"/>
    </row>
    <row r="13" spans="1:20" ht="66.75" customHeight="1" x14ac:dyDescent="0.25">
      <c r="A13" s="21"/>
      <c r="B13" s="1"/>
      <c r="C13" s="22"/>
      <c r="D13" s="5" t="s">
        <v>27</v>
      </c>
      <c r="E13" s="7" t="s">
        <v>22</v>
      </c>
      <c r="F13" s="13">
        <v>20377</v>
      </c>
      <c r="G13" s="13">
        <v>3427</v>
      </c>
      <c r="H13" s="13">
        <v>5104</v>
      </c>
      <c r="I13" s="13">
        <v>3585</v>
      </c>
      <c r="J13" s="13">
        <v>2478</v>
      </c>
      <c r="K13" s="13">
        <v>3032</v>
      </c>
      <c r="L13" s="13">
        <v>3570</v>
      </c>
      <c r="M13" s="13">
        <v>3377</v>
      </c>
      <c r="N13" s="34">
        <v>1076</v>
      </c>
      <c r="O13" s="12">
        <f t="shared" si="1"/>
        <v>25649</v>
      </c>
      <c r="P13" s="52">
        <f t="shared" si="2"/>
        <v>1.2587230701280856</v>
      </c>
      <c r="Q13" s="74"/>
      <c r="T13" s="33"/>
    </row>
    <row r="14" spans="1:20" ht="52.5" customHeight="1" x14ac:dyDescent="0.25">
      <c r="A14" s="21"/>
      <c r="B14" s="1"/>
      <c r="C14" s="5" t="s">
        <v>28</v>
      </c>
      <c r="D14" s="32"/>
      <c r="E14" s="7" t="s">
        <v>29</v>
      </c>
      <c r="F14" s="29">
        <f t="shared" ref="F14:K14" si="4">+F15+F16+F17</f>
        <v>13565</v>
      </c>
      <c r="G14" s="30">
        <f t="shared" si="4"/>
        <v>1013</v>
      </c>
      <c r="H14" s="30">
        <f t="shared" si="4"/>
        <v>1173</v>
      </c>
      <c r="I14" s="30">
        <f t="shared" si="4"/>
        <v>1017</v>
      </c>
      <c r="J14" s="30">
        <f t="shared" si="4"/>
        <v>774</v>
      </c>
      <c r="K14" s="30">
        <f t="shared" si="4"/>
        <v>991</v>
      </c>
      <c r="L14" s="30">
        <f>SUM(L15:L17)</f>
        <v>1262</v>
      </c>
      <c r="M14" s="30">
        <f>+M15+M16+M17</f>
        <v>840</v>
      </c>
      <c r="N14" s="30">
        <f>+N15+N16+N17</f>
        <v>1038</v>
      </c>
      <c r="O14" s="3">
        <f t="shared" si="1"/>
        <v>8108</v>
      </c>
      <c r="P14" s="52">
        <f t="shared" si="2"/>
        <v>0.59771470696645779</v>
      </c>
      <c r="Q14" s="8"/>
      <c r="T14" s="33"/>
    </row>
    <row r="15" spans="1:20" ht="30.75" customHeight="1" x14ac:dyDescent="0.25">
      <c r="A15" s="21"/>
      <c r="B15" s="1"/>
      <c r="C15" s="1"/>
      <c r="D15" s="5" t="s">
        <v>30</v>
      </c>
      <c r="E15" s="7" t="s">
        <v>29</v>
      </c>
      <c r="F15" s="27">
        <v>10500</v>
      </c>
      <c r="G15" s="10">
        <v>627</v>
      </c>
      <c r="H15" s="10">
        <v>1084</v>
      </c>
      <c r="I15" s="10">
        <v>973</v>
      </c>
      <c r="J15" s="10">
        <v>727</v>
      </c>
      <c r="K15" s="10">
        <v>932</v>
      </c>
      <c r="L15" s="10">
        <v>1230</v>
      </c>
      <c r="M15" s="10">
        <v>805</v>
      </c>
      <c r="N15" s="10">
        <v>1004</v>
      </c>
      <c r="O15" s="12">
        <f t="shared" si="1"/>
        <v>7382</v>
      </c>
      <c r="P15" s="52">
        <f t="shared" si="2"/>
        <v>0.70304761904761903</v>
      </c>
      <c r="Q15" s="8"/>
    </row>
    <row r="16" spans="1:20" ht="39" customHeight="1" x14ac:dyDescent="0.25">
      <c r="A16" s="21"/>
      <c r="B16" s="1"/>
      <c r="C16" s="1"/>
      <c r="D16" s="5" t="s">
        <v>31</v>
      </c>
      <c r="E16" s="7" t="s">
        <v>29</v>
      </c>
      <c r="F16" s="27">
        <v>400</v>
      </c>
      <c r="G16" s="13">
        <v>18</v>
      </c>
      <c r="H16" s="13">
        <v>81</v>
      </c>
      <c r="I16" s="34">
        <v>44</v>
      </c>
      <c r="J16" s="34">
        <v>44</v>
      </c>
      <c r="K16" s="34">
        <v>41</v>
      </c>
      <c r="L16" s="34">
        <v>29</v>
      </c>
      <c r="M16" s="34">
        <v>30</v>
      </c>
      <c r="N16" s="34">
        <v>34</v>
      </c>
      <c r="O16" s="12">
        <f t="shared" si="1"/>
        <v>321</v>
      </c>
      <c r="P16" s="52">
        <f t="shared" si="2"/>
        <v>0.80249999999999999</v>
      </c>
      <c r="Q16" s="8"/>
    </row>
    <row r="17" spans="1:17" ht="68.25" customHeight="1" x14ac:dyDescent="0.25">
      <c r="A17" s="21"/>
      <c r="B17" s="1"/>
      <c r="C17" s="1"/>
      <c r="D17" s="5" t="s">
        <v>32</v>
      </c>
      <c r="E17" s="7" t="s">
        <v>29</v>
      </c>
      <c r="F17" s="27">
        <v>2665</v>
      </c>
      <c r="G17" s="10">
        <v>368</v>
      </c>
      <c r="H17" s="10">
        <v>8</v>
      </c>
      <c r="I17" s="10">
        <v>0</v>
      </c>
      <c r="J17" s="10">
        <v>3</v>
      </c>
      <c r="K17" s="35">
        <v>18</v>
      </c>
      <c r="L17" s="35">
        <v>3</v>
      </c>
      <c r="M17" s="35">
        <v>5</v>
      </c>
      <c r="N17" s="35">
        <v>0</v>
      </c>
      <c r="O17" s="12">
        <f t="shared" si="1"/>
        <v>405</v>
      </c>
      <c r="P17" s="52">
        <f t="shared" si="2"/>
        <v>0.15196998123827393</v>
      </c>
      <c r="Q17" s="11"/>
    </row>
    <row r="18" spans="1:17" ht="60.75" customHeight="1" x14ac:dyDescent="0.25">
      <c r="A18" s="21"/>
      <c r="B18" s="1"/>
      <c r="C18" s="5" t="s">
        <v>33</v>
      </c>
      <c r="D18" s="32"/>
      <c r="E18" s="7" t="s">
        <v>22</v>
      </c>
      <c r="F18" s="29">
        <f t="shared" ref="F18:K18" si="5">+F19+F20</f>
        <v>7359</v>
      </c>
      <c r="G18" s="30">
        <f t="shared" si="5"/>
        <v>317</v>
      </c>
      <c r="H18" s="30">
        <f t="shared" si="5"/>
        <v>523</v>
      </c>
      <c r="I18" s="30">
        <f t="shared" si="5"/>
        <v>438</v>
      </c>
      <c r="J18" s="30">
        <f t="shared" si="5"/>
        <v>390</v>
      </c>
      <c r="K18" s="30">
        <f t="shared" si="5"/>
        <v>551</v>
      </c>
      <c r="L18" s="30">
        <f>SUM(L19:L20)</f>
        <v>559</v>
      </c>
      <c r="M18" s="41">
        <f>+M19+M20</f>
        <v>999</v>
      </c>
      <c r="N18" s="37">
        <f>+N19+N20</f>
        <v>1288</v>
      </c>
      <c r="O18" s="3">
        <f t="shared" si="1"/>
        <v>5065</v>
      </c>
      <c r="P18" s="52">
        <f t="shared" si="2"/>
        <v>0.68827286316075553</v>
      </c>
      <c r="Q18" s="11"/>
    </row>
    <row r="19" spans="1:17" ht="43.5" customHeight="1" x14ac:dyDescent="0.25">
      <c r="A19" s="21"/>
      <c r="B19" s="1"/>
      <c r="C19" s="9"/>
      <c r="D19" s="5" t="s">
        <v>34</v>
      </c>
      <c r="E19" s="7" t="s">
        <v>25</v>
      </c>
      <c r="F19" s="27">
        <v>3925</v>
      </c>
      <c r="G19" s="13">
        <v>229</v>
      </c>
      <c r="H19" s="13">
        <v>388</v>
      </c>
      <c r="I19" s="13">
        <v>363</v>
      </c>
      <c r="J19" s="13">
        <v>257</v>
      </c>
      <c r="K19" s="13">
        <v>463</v>
      </c>
      <c r="L19" s="13">
        <v>428</v>
      </c>
      <c r="M19" s="13">
        <v>946</v>
      </c>
      <c r="N19" s="34">
        <v>1219</v>
      </c>
      <c r="O19" s="12">
        <f t="shared" si="1"/>
        <v>4293</v>
      </c>
      <c r="P19" s="52">
        <f t="shared" si="2"/>
        <v>1.0937579617834394</v>
      </c>
      <c r="Q19" s="11"/>
    </row>
    <row r="20" spans="1:17" ht="35.25" customHeight="1" x14ac:dyDescent="0.25">
      <c r="A20" s="21"/>
      <c r="B20" s="1"/>
      <c r="C20" s="9"/>
      <c r="D20" s="5" t="s">
        <v>35</v>
      </c>
      <c r="E20" s="7" t="s">
        <v>25</v>
      </c>
      <c r="F20" s="27">
        <v>3434</v>
      </c>
      <c r="G20" s="10">
        <v>88</v>
      </c>
      <c r="H20" s="10">
        <v>135</v>
      </c>
      <c r="I20" s="10">
        <v>75</v>
      </c>
      <c r="J20" s="10">
        <v>133</v>
      </c>
      <c r="K20" s="10">
        <v>88</v>
      </c>
      <c r="L20" s="10">
        <v>131</v>
      </c>
      <c r="M20" s="10">
        <v>53</v>
      </c>
      <c r="N20" s="10">
        <v>69</v>
      </c>
      <c r="O20" s="12">
        <f t="shared" si="1"/>
        <v>772</v>
      </c>
      <c r="P20" s="52">
        <f t="shared" si="2"/>
        <v>0.22481071636575423</v>
      </c>
      <c r="Q20" s="11"/>
    </row>
    <row r="21" spans="1:17" ht="63.75" customHeight="1" x14ac:dyDescent="0.25">
      <c r="A21" s="21"/>
      <c r="B21" s="1"/>
      <c r="C21" s="15" t="s">
        <v>36</v>
      </c>
      <c r="D21" s="32"/>
      <c r="E21" s="7" t="s">
        <v>22</v>
      </c>
      <c r="F21" s="29">
        <v>6281</v>
      </c>
      <c r="G21" s="31" t="s">
        <v>37</v>
      </c>
      <c r="H21" s="30">
        <v>411</v>
      </c>
      <c r="I21" s="30">
        <v>473</v>
      </c>
      <c r="J21" s="30">
        <v>128</v>
      </c>
      <c r="K21" s="30">
        <v>551</v>
      </c>
      <c r="L21" s="30">
        <v>40</v>
      </c>
      <c r="M21" s="30">
        <v>421</v>
      </c>
      <c r="N21" s="30">
        <v>538</v>
      </c>
      <c r="O21" s="3">
        <f t="shared" si="1"/>
        <v>2562</v>
      </c>
      <c r="P21" s="52">
        <f t="shared" si="2"/>
        <v>0.4078968317146951</v>
      </c>
      <c r="Q21" s="11"/>
    </row>
    <row r="22" spans="1:17" ht="3.75" customHeight="1" x14ac:dyDescent="0.25">
      <c r="A22" s="42"/>
      <c r="B22" s="43"/>
      <c r="C22" s="44"/>
      <c r="D22" s="45"/>
      <c r="E22" s="46"/>
      <c r="F22" s="47"/>
      <c r="G22" s="48"/>
      <c r="H22" s="48"/>
      <c r="I22" s="48"/>
      <c r="J22" s="48"/>
      <c r="K22" s="48"/>
      <c r="L22" s="48"/>
      <c r="M22" s="48"/>
      <c r="N22" s="48"/>
      <c r="O22" s="49"/>
      <c r="P22" s="50"/>
      <c r="Q22" s="51"/>
    </row>
    <row r="23" spans="1:17" ht="87.75" customHeight="1" x14ac:dyDescent="0.25">
      <c r="A23" s="21"/>
      <c r="B23" s="23"/>
      <c r="C23" s="23"/>
      <c r="D23" s="16" t="s">
        <v>38</v>
      </c>
      <c r="E23" s="7" t="s">
        <v>39</v>
      </c>
      <c r="F23" s="27">
        <v>13767</v>
      </c>
      <c r="G23" s="13">
        <v>1516</v>
      </c>
      <c r="H23" s="13">
        <v>1465</v>
      </c>
      <c r="I23" s="13">
        <v>1121</v>
      </c>
      <c r="J23" s="13">
        <v>931</v>
      </c>
      <c r="K23" s="13">
        <v>1307</v>
      </c>
      <c r="L23" s="13">
        <v>1374</v>
      </c>
      <c r="M23" s="13">
        <v>1000</v>
      </c>
      <c r="N23" s="34">
        <v>1493</v>
      </c>
      <c r="O23" s="12">
        <f t="shared" ref="O23:O28" si="6">SUM(G23:N23)</f>
        <v>10207</v>
      </c>
      <c r="P23" s="52">
        <f t="shared" ref="P23:P28" si="7">+O23/F23</f>
        <v>0.74141061959758847</v>
      </c>
      <c r="Q23" s="11"/>
    </row>
    <row r="24" spans="1:17" ht="75" customHeight="1" x14ac:dyDescent="0.25">
      <c r="A24" s="21"/>
      <c r="B24" s="23"/>
      <c r="C24" s="23"/>
      <c r="D24" s="16" t="s">
        <v>40</v>
      </c>
      <c r="E24" s="7" t="s">
        <v>41</v>
      </c>
      <c r="F24" s="27">
        <v>750</v>
      </c>
      <c r="G24" s="10">
        <v>11</v>
      </c>
      <c r="H24" s="10">
        <v>42</v>
      </c>
      <c r="I24" s="10">
        <v>61</v>
      </c>
      <c r="J24" s="10">
        <v>38</v>
      </c>
      <c r="K24" s="10">
        <v>40</v>
      </c>
      <c r="L24" s="10">
        <v>45</v>
      </c>
      <c r="M24" s="10">
        <v>45</v>
      </c>
      <c r="N24" s="10">
        <v>8</v>
      </c>
      <c r="O24" s="12">
        <f t="shared" si="6"/>
        <v>290</v>
      </c>
      <c r="P24" s="52">
        <f t="shared" si="7"/>
        <v>0.38666666666666666</v>
      </c>
      <c r="Q24" s="11"/>
    </row>
    <row r="25" spans="1:17" ht="32.25" customHeight="1" x14ac:dyDescent="0.25">
      <c r="A25" s="21"/>
      <c r="B25" s="23"/>
      <c r="C25" s="23"/>
      <c r="D25" s="16" t="s">
        <v>42</v>
      </c>
      <c r="E25" s="7" t="s">
        <v>41</v>
      </c>
      <c r="F25" s="27">
        <v>1</v>
      </c>
      <c r="G25" s="10">
        <v>0</v>
      </c>
      <c r="H25" s="10">
        <v>0</v>
      </c>
      <c r="I25" s="10">
        <v>0</v>
      </c>
      <c r="J25" s="10">
        <v>0</v>
      </c>
      <c r="K25" s="10">
        <v>0</v>
      </c>
      <c r="L25" s="10">
        <v>0</v>
      </c>
      <c r="M25" s="10">
        <v>1</v>
      </c>
      <c r="N25" s="10">
        <v>0</v>
      </c>
      <c r="O25" s="12">
        <f t="shared" si="6"/>
        <v>1</v>
      </c>
      <c r="P25" s="52">
        <f t="shared" si="7"/>
        <v>1</v>
      </c>
      <c r="Q25" s="17"/>
    </row>
    <row r="26" spans="1:17" ht="91.5" customHeight="1" x14ac:dyDescent="0.25">
      <c r="A26" s="21"/>
      <c r="B26" s="23"/>
      <c r="C26" s="23"/>
      <c r="D26" s="16" t="s">
        <v>43</v>
      </c>
      <c r="E26" s="7" t="s">
        <v>41</v>
      </c>
      <c r="F26" s="27">
        <v>1200</v>
      </c>
      <c r="G26" s="13">
        <v>109</v>
      </c>
      <c r="H26" s="13">
        <v>124</v>
      </c>
      <c r="I26" s="34">
        <v>85</v>
      </c>
      <c r="J26" s="34">
        <v>112</v>
      </c>
      <c r="K26" s="34">
        <v>90</v>
      </c>
      <c r="L26" s="34">
        <v>130</v>
      </c>
      <c r="M26" s="34">
        <v>138</v>
      </c>
      <c r="N26" s="34">
        <v>123</v>
      </c>
      <c r="O26" s="12">
        <f t="shared" si="6"/>
        <v>911</v>
      </c>
      <c r="P26" s="52">
        <f t="shared" si="7"/>
        <v>0.75916666666666666</v>
      </c>
      <c r="Q26" s="53" t="s">
        <v>62</v>
      </c>
    </row>
    <row r="27" spans="1:17" ht="30.75" customHeight="1" x14ac:dyDescent="0.25">
      <c r="A27" s="21"/>
      <c r="B27" s="23"/>
      <c r="C27" s="23"/>
      <c r="D27" s="16" t="s">
        <v>44</v>
      </c>
      <c r="E27" s="7" t="s">
        <v>45</v>
      </c>
      <c r="F27" s="27">
        <v>950</v>
      </c>
      <c r="G27" s="10">
        <v>111</v>
      </c>
      <c r="H27" s="10">
        <v>224</v>
      </c>
      <c r="I27" s="35">
        <v>290</v>
      </c>
      <c r="J27" s="35">
        <v>304</v>
      </c>
      <c r="K27" s="35">
        <v>364</v>
      </c>
      <c r="L27" s="35">
        <v>378</v>
      </c>
      <c r="M27" s="35">
        <v>286</v>
      </c>
      <c r="N27" s="35">
        <v>233</v>
      </c>
      <c r="O27" s="12">
        <f t="shared" si="6"/>
        <v>2190</v>
      </c>
      <c r="P27" s="52">
        <f t="shared" si="7"/>
        <v>2.3052631578947369</v>
      </c>
      <c r="Q27" s="17"/>
    </row>
    <row r="28" spans="1:17" ht="44.25" customHeight="1" x14ac:dyDescent="0.25">
      <c r="A28" s="21"/>
      <c r="B28" s="1"/>
      <c r="C28" s="23"/>
      <c r="D28" s="16" t="s">
        <v>46</v>
      </c>
      <c r="E28" s="7" t="s">
        <v>47</v>
      </c>
      <c r="F28" s="27">
        <v>110347</v>
      </c>
      <c r="G28" s="13">
        <v>3861</v>
      </c>
      <c r="H28" s="13">
        <v>8605</v>
      </c>
      <c r="I28" s="13">
        <v>18760</v>
      </c>
      <c r="J28" s="13">
        <v>6361</v>
      </c>
      <c r="K28" s="13">
        <v>15567</v>
      </c>
      <c r="L28" s="13">
        <v>10836</v>
      </c>
      <c r="M28" s="13">
        <v>6718</v>
      </c>
      <c r="N28" s="13">
        <v>30569</v>
      </c>
      <c r="O28" s="12">
        <f t="shared" si="6"/>
        <v>101277</v>
      </c>
      <c r="P28" s="52">
        <f t="shared" si="7"/>
        <v>0.91780474321911787</v>
      </c>
      <c r="Q28" s="8"/>
    </row>
    <row r="29" spans="1:17" ht="35.25" customHeight="1" x14ac:dyDescent="0.25">
      <c r="A29" s="54" t="s">
        <v>8</v>
      </c>
      <c r="B29" s="55"/>
      <c r="C29" s="69" t="s">
        <v>48</v>
      </c>
      <c r="D29" s="70"/>
      <c r="E29" s="70"/>
      <c r="F29" s="70"/>
      <c r="G29" s="70"/>
      <c r="H29" s="70"/>
      <c r="I29" s="70"/>
      <c r="J29" s="70"/>
      <c r="K29" s="70"/>
      <c r="L29" s="70"/>
      <c r="M29" s="70"/>
      <c r="N29" s="70"/>
      <c r="O29" s="70"/>
      <c r="P29" s="70"/>
      <c r="Q29" s="71"/>
    </row>
    <row r="30" spans="1:17" ht="20.25" customHeight="1" x14ac:dyDescent="0.25">
      <c r="A30" s="54" t="s">
        <v>10</v>
      </c>
      <c r="B30" s="55"/>
      <c r="C30" s="56" t="s">
        <v>49</v>
      </c>
      <c r="D30" s="57"/>
      <c r="E30" s="57"/>
      <c r="F30" s="57"/>
      <c r="G30" s="57"/>
      <c r="H30" s="57"/>
      <c r="I30" s="57"/>
      <c r="J30" s="57"/>
      <c r="K30" s="57"/>
      <c r="L30" s="57"/>
      <c r="M30" s="57"/>
      <c r="N30" s="57"/>
      <c r="O30" s="57"/>
      <c r="P30" s="57"/>
      <c r="Q30" s="58"/>
    </row>
    <row r="31" spans="1:17" ht="58.5" customHeight="1" x14ac:dyDescent="0.25">
      <c r="A31" s="19">
        <v>2</v>
      </c>
      <c r="B31" s="25" t="s">
        <v>50</v>
      </c>
      <c r="C31" s="4"/>
      <c r="D31" s="4"/>
      <c r="E31" s="2" t="s">
        <v>51</v>
      </c>
      <c r="F31" s="29">
        <f t="shared" ref="F31:N31" si="8">+F32+F33</f>
        <v>74215</v>
      </c>
      <c r="G31" s="30">
        <f t="shared" si="8"/>
        <v>2451</v>
      </c>
      <c r="H31" s="30">
        <f t="shared" si="8"/>
        <v>6720</v>
      </c>
      <c r="I31" s="30">
        <f t="shared" si="8"/>
        <v>5505</v>
      </c>
      <c r="J31" s="30">
        <f t="shared" si="8"/>
        <v>4898</v>
      </c>
      <c r="K31" s="30">
        <f t="shared" si="8"/>
        <v>5285</v>
      </c>
      <c r="L31" s="30">
        <f t="shared" si="8"/>
        <v>7004</v>
      </c>
      <c r="M31" s="30">
        <f t="shared" si="8"/>
        <v>5681</v>
      </c>
      <c r="N31" s="41">
        <f t="shared" si="8"/>
        <v>6134</v>
      </c>
      <c r="O31" s="3">
        <f>SUM(G31:N31)</f>
        <v>43678</v>
      </c>
      <c r="P31" s="52">
        <f>+O31/F31</f>
        <v>0.5885333153675133</v>
      </c>
      <c r="Q31" s="18"/>
    </row>
    <row r="32" spans="1:17" ht="54.75" customHeight="1" x14ac:dyDescent="0.25">
      <c r="A32" s="4"/>
      <c r="B32" s="14"/>
      <c r="C32" s="5" t="s">
        <v>52</v>
      </c>
      <c r="D32" s="6"/>
      <c r="E32" s="7" t="s">
        <v>51</v>
      </c>
      <c r="F32" s="29">
        <v>72790</v>
      </c>
      <c r="G32" s="26">
        <v>2428</v>
      </c>
      <c r="H32" s="26">
        <v>6626</v>
      </c>
      <c r="I32" s="26">
        <v>5463</v>
      </c>
      <c r="J32" s="26">
        <v>4801</v>
      </c>
      <c r="K32" s="26">
        <v>5222</v>
      </c>
      <c r="L32" s="26">
        <v>6899</v>
      </c>
      <c r="M32" s="26">
        <v>5598</v>
      </c>
      <c r="N32" s="37">
        <v>6031</v>
      </c>
      <c r="O32" s="3">
        <f>SUM(G32:N32)</f>
        <v>43068</v>
      </c>
      <c r="P32" s="52">
        <f>+O32/F32</f>
        <v>0.59167468058799288</v>
      </c>
      <c r="Q32" s="11"/>
    </row>
    <row r="33" spans="1:17" ht="75.75" customHeight="1" x14ac:dyDescent="0.25">
      <c r="A33" s="4"/>
      <c r="B33" s="1"/>
      <c r="C33" s="5" t="s">
        <v>53</v>
      </c>
      <c r="D33" s="6"/>
      <c r="E33" s="7" t="s">
        <v>51</v>
      </c>
      <c r="F33" s="29">
        <v>1425</v>
      </c>
      <c r="G33" s="26">
        <v>23</v>
      </c>
      <c r="H33" s="26">
        <v>94</v>
      </c>
      <c r="I33" s="26">
        <v>42</v>
      </c>
      <c r="J33" s="26">
        <v>97</v>
      </c>
      <c r="K33" s="37">
        <v>63</v>
      </c>
      <c r="L33" s="37">
        <v>105</v>
      </c>
      <c r="M33" s="37">
        <v>83</v>
      </c>
      <c r="N33" s="37">
        <v>103</v>
      </c>
      <c r="O33" s="3">
        <f>SUM(G33:N33)</f>
        <v>610</v>
      </c>
      <c r="P33" s="52">
        <f>+O33/F33</f>
        <v>0.42807017543859649</v>
      </c>
      <c r="Q33" s="11"/>
    </row>
    <row r="35" spans="1:17" x14ac:dyDescent="0.25">
      <c r="G35" s="33"/>
    </row>
    <row r="36" spans="1:17" x14ac:dyDescent="0.25">
      <c r="G36" s="33"/>
    </row>
    <row r="37" spans="1:17" x14ac:dyDescent="0.25">
      <c r="G37" s="33"/>
    </row>
  </sheetData>
  <mergeCells count="17">
    <mergeCell ref="A2:Q2"/>
    <mergeCell ref="A3:B3"/>
    <mergeCell ref="C3:Q3"/>
    <mergeCell ref="A1:Q1"/>
    <mergeCell ref="A4:B4"/>
    <mergeCell ref="C4:Q4"/>
    <mergeCell ref="A30:B30"/>
    <mergeCell ref="C30:Q30"/>
    <mergeCell ref="A7:B7"/>
    <mergeCell ref="C7:Q7"/>
    <mergeCell ref="A5:B5"/>
    <mergeCell ref="C5:Q5"/>
    <mergeCell ref="A6:B6"/>
    <mergeCell ref="C6:Q6"/>
    <mergeCell ref="A29:B29"/>
    <mergeCell ref="C29:Q29"/>
    <mergeCell ref="Q10:Q13"/>
  </mergeCells>
  <printOptions horizontalCentered="1"/>
  <pageMargins left="0.51181102362204722" right="0.51181102362204722" top="0.74803149606299213" bottom="0.74803149606299213" header="0.31496062992125984" footer="0.31496062992125984"/>
  <pageSetup paperSize="345"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Zeta Lam</dc:creator>
  <cp:lastModifiedBy>Claudia Zeta Lam</cp:lastModifiedBy>
  <cp:lastPrinted>2025-09-08T17:44:12Z</cp:lastPrinted>
  <dcterms:created xsi:type="dcterms:W3CDTF">2025-01-29T17:41:05Z</dcterms:created>
  <dcterms:modified xsi:type="dcterms:W3CDTF">2025-09-08T20:54:10Z</dcterms:modified>
</cp:coreProperties>
</file>