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zlam\Documents\AÑO 2025\ACCESO A LA INFORMACIÓN PUBLICA\MAYO\"/>
    </mc:Choice>
  </mc:AlternateContent>
  <xr:revisionPtr revIDLastSave="0" documentId="8_{F9FC6C82-DDBD-4810-B66D-C28F631388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1" l="1"/>
  <c r="L32" i="1"/>
  <c r="L31" i="1"/>
  <c r="L28" i="1"/>
  <c r="L27" i="1"/>
  <c r="L26" i="1"/>
  <c r="L25" i="1"/>
  <c r="L24" i="1"/>
  <c r="L23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K31" i="1"/>
  <c r="K18" i="1"/>
  <c r="K14" i="1"/>
  <c r="K10" i="1"/>
  <c r="K9" i="1" l="1"/>
  <c r="J18" i="1"/>
  <c r="J14" i="1"/>
  <c r="J10" i="1"/>
  <c r="J9" i="1" s="1"/>
  <c r="J31" i="1"/>
  <c r="I31" i="1"/>
  <c r="I18" i="1"/>
  <c r="I14" i="1"/>
  <c r="I10" i="1"/>
  <c r="I9" i="1"/>
  <c r="F31" i="1" l="1"/>
  <c r="F18" i="1"/>
  <c r="F14" i="1"/>
  <c r="F10" i="1"/>
  <c r="M33" i="1"/>
  <c r="M32" i="1"/>
  <c r="M28" i="1"/>
  <c r="M27" i="1"/>
  <c r="M26" i="1"/>
  <c r="M25" i="1"/>
  <c r="M21" i="1"/>
  <c r="M20" i="1"/>
  <c r="M19" i="1"/>
  <c r="M16" i="1"/>
  <c r="M13" i="1"/>
  <c r="M12" i="1"/>
  <c r="M11" i="1"/>
  <c r="H14" i="1"/>
  <c r="H10" i="1"/>
  <c r="H31" i="1"/>
  <c r="H18" i="1"/>
  <c r="M24" i="1"/>
  <c r="M23" i="1"/>
  <c r="M17" i="1"/>
  <c r="M15" i="1"/>
  <c r="G31" i="1"/>
  <c r="G18" i="1"/>
  <c r="G14" i="1"/>
  <c r="G10" i="1"/>
  <c r="F9" i="1" l="1"/>
  <c r="M14" i="1"/>
  <c r="M10" i="1"/>
  <c r="M18" i="1"/>
  <c r="M31" i="1"/>
  <c r="H9" i="1"/>
  <c r="G9" i="1"/>
  <c r="M9" i="1" l="1"/>
</calcChain>
</file>

<file path=xl/sharedStrings.xml><?xml version="1.0" encoding="utf-8"?>
<sst xmlns="http://schemas.openxmlformats.org/spreadsheetml/2006/main" count="75" uniqueCount="59">
  <si>
    <t xml:space="preserve">        MINISTERIO DE ECONOMÍA 
MATRIZ DE PLANIFICACIÓN, POA 2025</t>
  </si>
  <si>
    <t xml:space="preserve">PROGRAMA 15: ASISTENCIA Y PROTECCIÓN AL CONSUMIDOR Y SUPERVISIÓN DEL COMERCIO INTERNO </t>
  </si>
  <si>
    <t xml:space="preserve">OBJETIVO OPERATIVO </t>
  </si>
  <si>
    <t xml:space="preserve">Promover la calidad en los bienes y servicios para satisfacción del consumidor. </t>
  </si>
  <si>
    <t xml:space="preserve">RESULTADO INSTITUCIONAL </t>
  </si>
  <si>
    <t>Para el 2025, se ha incrementado en 42.0 puntos porcentuales el número de consumidores y usuarios atendidos sobre sus derechos y obligaciones (Línea base de 40,377 en 2019 a 57,432 en 2025)</t>
  </si>
  <si>
    <t xml:space="preserve">INDICADOR </t>
  </si>
  <si>
    <t>Tasa de atención de los derechos y obligaciones del consumidor.</t>
  </si>
  <si>
    <t xml:space="preserve">Acción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</si>
  <si>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</si>
  <si>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Actividad </t>
  </si>
  <si>
    <t xml:space="preserve"> Servicios de Asistencia, Protección y Educación al Consumidor.</t>
  </si>
  <si>
    <t>No.</t>
  </si>
  <si>
    <t xml:space="preserve">PRODUCTO </t>
  </si>
  <si>
    <t>SUBPRODUCTO</t>
  </si>
  <si>
    <t xml:space="preserve">ACCIONES </t>
  </si>
  <si>
    <t>UNIDAD DE MEDIDA</t>
  </si>
  <si>
    <t>ENERO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</si>
  <si>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</si>
  <si>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</si>
  <si>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</si>
  <si>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Consumidores beneficiados con servicios de asistencia, protección y educación sobre sus derechos y obligaciones </t>
  </si>
  <si>
    <t xml:space="preserve">Persona </t>
  </si>
  <si>
    <t xml:space="preserve">Consumidores y usuarios capacitados sobre derechos  y obligaciones  
</t>
  </si>
  <si>
    <t xml:space="preserve">Personas capacitadas </t>
  </si>
  <si>
    <t>Persona</t>
  </si>
  <si>
    <t>Personas capacitadas en servicios financieros</t>
  </si>
  <si>
    <t xml:space="preserve">Asesorías técnicas sobre derechos y obligaciones </t>
  </si>
  <si>
    <t xml:space="preserve">Empresas beneficiadas con resoluciones de autorización de instrumentos de control  </t>
  </si>
  <si>
    <t xml:space="preserve">Entidad </t>
  </si>
  <si>
    <t xml:space="preserve">Autorización de libro de quejas </t>
  </si>
  <si>
    <t xml:space="preserve">Resolución de autorización de contratos de adhesión </t>
  </si>
  <si>
    <t xml:space="preserve">Verificación de certificados de Calibración de instrumentos de medición y pesaje </t>
  </si>
  <si>
    <t xml:space="preserve">Consumidores y usuarios beneficiados con servicios de  atención y resolución de quejas </t>
  </si>
  <si>
    <t>Resolución de quejas de distintas actividades económicas</t>
  </si>
  <si>
    <t>Resolución de quejas de servicios financieros</t>
  </si>
  <si>
    <t xml:space="preserve">Consumidores y usuarios informados sobre derechos y obligaciones en materia de consumo   </t>
  </si>
  <si>
    <t>0</t>
  </si>
  <si>
    <t xml:space="preserve">Registro y base de datos de quejas recibidas y recepción de expedientes de instrumentos de mediación y pesaje y contratos de Adhesión </t>
  </si>
  <si>
    <t xml:space="preserve">Registro </t>
  </si>
  <si>
    <t>Eventos de promoción  de los derechos de los consumidores y obligaciones de los proveedores</t>
  </si>
  <si>
    <t>Evento</t>
  </si>
  <si>
    <t>Feria de Educación Financiera</t>
  </si>
  <si>
    <t>Población orientada a través de la información brindada a los medios de comunicación de las acciones de DIACO.</t>
  </si>
  <si>
    <t>Resoluciones de dirección e informes</t>
  </si>
  <si>
    <t>Documento</t>
  </si>
  <si>
    <t xml:space="preserve">Reproducción y distribución de material educativo-informativo  </t>
  </si>
  <si>
    <t xml:space="preserve">Documento 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</si>
  <si>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</si>
  <si>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</si>
  <si>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 xml:space="preserve">Supervisión a proveedores para el cumplimiento de sus obligaciones </t>
  </si>
  <si>
    <t xml:space="preserve">Evento </t>
  </si>
  <si>
    <t>Supervisión a proveedores que informan y publican sus productos y servicios que comercializan</t>
  </si>
  <si>
    <t xml:space="preserve">Supervisión a proveedores que comercializan combustibles y gas propano (GLP) en cumplimiento del Plan Centinela  </t>
  </si>
  <si>
    <t>FEBRERO</t>
  </si>
  <si>
    <t>MARZO</t>
  </si>
  <si>
    <t>ABRIL</t>
  </si>
  <si>
    <t>META VIGENTE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</si>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</sst>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29" x14ac:knownFonts="1"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Arial"/>
      <family val="2"/>
    </font>
    <font>
      <b/>
      <i/>
      <sz val="11"/>
      <name val="Times New Roman"/>
      <family val="1"/>
    </font>
    <font>
      <b/>
      <i/>
      <sz val="14"/>
      <color theme="0"/>
      <name val="Times New Roman"/>
      <family val="1"/>
    </font>
    <font>
      <b/>
      <sz val="10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name val="Times New Roman"/>
      <family val="1"/>
    </font>
    <font>
      <sz val="11"/>
      <color theme="1"/>
      <name val="Candara"/>
      <family val="2"/>
    </font>
    <font>
      <b/>
      <i/>
      <sz val="9"/>
      <name val="Times New Roman"/>
      <family val="1"/>
    </font>
    <font>
      <b/>
      <i/>
      <sz val="9"/>
      <color theme="1"/>
      <name val="Candara"/>
      <family val="2"/>
    </font>
    <font>
      <b/>
      <sz val="11"/>
      <color rgb="FF000000"/>
      <name val="Times New Roman"/>
      <family val="1"/>
    </font>
    <font>
      <sz val="12"/>
      <color indexed="8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4" fillId="0" borderId="0"/>
    <xf numFmtId="0" fontId="2" fillId="0" borderId="0"/>
  </cellStyleXfs>
  <cellXfs count="69">
    <xf numFmtId="0" fontId="0" fillId="0" borderId="0" xfId="0"/>
    <xf numFmtId="0" fontId="8" fillId="3" borderId="4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0" fontId="2" fillId="0" borderId="4" xfId="1" applyBorder="1"/>
    <xf numFmtId="0" fontId="11" fillId="3" borderId="4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vertical="top" wrapText="1"/>
    </xf>
    <xf numFmtId="0" fontId="11" fillId="3" borderId="4" xfId="0" applyFont="1" applyFill="1" applyBorder="1" applyAlignment="1">
      <alignment horizontal="center" vertical="center" wrapText="1"/>
    </xf>
    <xf numFmtId="3" fontId="12" fillId="3" borderId="4" xfId="1" applyNumberFormat="1" applyFont="1" applyFill="1" applyBorder="1" applyAlignment="1">
      <alignment vertical="top" wrapText="1"/>
    </xf>
    <xf numFmtId="0" fontId="11" fillId="3" borderId="4" xfId="0" applyFont="1" applyFill="1" applyBorder="1" applyAlignment="1">
      <alignment horizontal="justify" vertical="top" wrapText="1"/>
    </xf>
    <xf numFmtId="3" fontId="13" fillId="3" borderId="4" xfId="0" applyNumberFormat="1" applyFont="1" applyFill="1" applyBorder="1" applyAlignment="1">
      <alignment horizontal="center" vertical="center"/>
    </xf>
    <xf numFmtId="3" fontId="12" fillId="3" borderId="4" xfId="1" applyNumberFormat="1" applyFont="1" applyFill="1" applyBorder="1" applyAlignment="1">
      <alignment horizontal="center" vertical="top" wrapText="1"/>
    </xf>
    <xf numFmtId="3" fontId="16" fillId="3" borderId="4" xfId="0" applyNumberFormat="1" applyFont="1" applyFill="1" applyBorder="1" applyAlignment="1">
      <alignment horizontal="center" vertical="center" wrapText="1"/>
    </xf>
    <xf numFmtId="3" fontId="17" fillId="3" borderId="4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justify" vertical="center" wrapText="1"/>
    </xf>
    <xf numFmtId="0" fontId="18" fillId="3" borderId="4" xfId="3" applyFont="1" applyFill="1" applyBorder="1" applyAlignment="1">
      <alignment horizontal="justify" vertical="center" wrapText="1"/>
    </xf>
    <xf numFmtId="164" fontId="19" fillId="3" borderId="4" xfId="1" applyNumberFormat="1" applyFont="1" applyFill="1" applyBorder="1" applyAlignment="1">
      <alignment vertical="center" wrapText="1"/>
    </xf>
    <xf numFmtId="0" fontId="10" fillId="5" borderId="4" xfId="1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 wrapText="1"/>
    </xf>
    <xf numFmtId="3" fontId="18" fillId="0" borderId="4" xfId="1" applyNumberFormat="1" applyFont="1" applyBorder="1"/>
    <xf numFmtId="0" fontId="18" fillId="0" borderId="4" xfId="1" applyFont="1" applyBorder="1"/>
    <xf numFmtId="0" fontId="23" fillId="3" borderId="4" xfId="2" applyFont="1" applyFill="1" applyBorder="1"/>
    <xf numFmtId="0" fontId="24" fillId="3" borderId="4" xfId="2" applyFont="1" applyFill="1" applyBorder="1" applyAlignment="1">
      <alignment horizontal="center"/>
    </xf>
    <xf numFmtId="3" fontId="15" fillId="3" borderId="4" xfId="0" applyNumberFormat="1" applyFont="1" applyFill="1" applyBorder="1" applyAlignment="1">
      <alignment horizontal="center" vertical="center" wrapText="1"/>
    </xf>
    <xf numFmtId="0" fontId="21" fillId="7" borderId="4" xfId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justify" vertical="center" wrapText="1"/>
    </xf>
    <xf numFmtId="0" fontId="20" fillId="7" borderId="4" xfId="1" applyFont="1" applyFill="1" applyBorder="1" applyAlignment="1">
      <alignment vertical="center" wrapText="1"/>
    </xf>
    <xf numFmtId="3" fontId="22" fillId="3" borderId="4" xfId="0" applyNumberFormat="1" applyFont="1" applyFill="1" applyBorder="1" applyAlignment="1">
      <alignment horizontal="center" vertical="center" wrapText="1"/>
    </xf>
    <xf numFmtId="9" fontId="25" fillId="3" borderId="4" xfId="1" applyNumberFormat="1" applyFont="1" applyFill="1" applyBorder="1" applyAlignment="1">
      <alignment horizontal="center" vertical="center" wrapText="1"/>
    </xf>
    <xf numFmtId="3" fontId="26" fillId="3" borderId="4" xfId="1" applyNumberFormat="1" applyFont="1" applyFill="1" applyBorder="1" applyAlignment="1">
      <alignment horizontal="center" vertical="center" wrapText="1"/>
    </xf>
    <xf numFmtId="3" fontId="27" fillId="0" borderId="4" xfId="1" applyNumberFormat="1" applyFont="1" applyBorder="1" applyAlignment="1">
      <alignment horizontal="center" vertical="center"/>
    </xf>
    <xf numFmtId="3" fontId="25" fillId="3" borderId="4" xfId="1" applyNumberFormat="1" applyFont="1" applyFill="1" applyBorder="1" applyAlignment="1">
      <alignment horizontal="center" vertical="center" wrapText="1"/>
    </xf>
    <xf numFmtId="3" fontId="28" fillId="3" borderId="4" xfId="0" applyNumberFormat="1" applyFont="1" applyFill="1" applyBorder="1" applyAlignment="1">
      <alignment horizontal="center" vertical="center"/>
    </xf>
    <xf numFmtId="2" fontId="28" fillId="3" borderId="4" xfId="0" applyNumberFormat="1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vertical="center" wrapText="1"/>
    </xf>
    <xf numFmtId="3" fontId="0" fillId="0" borderId="0" xfId="0" applyNumberFormat="1"/>
    <xf numFmtId="3" fontId="17" fillId="0" borderId="4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/>
    </xf>
    <xf numFmtId="3" fontId="13" fillId="0" borderId="4" xfId="1" applyNumberFormat="1" applyFont="1" applyBorder="1" applyAlignment="1">
      <alignment horizontal="center" vertical="center"/>
    </xf>
    <xf numFmtId="9" fontId="25" fillId="0" borderId="4" xfId="1" applyNumberFormat="1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center" vertical="center" wrapText="1"/>
    </xf>
    <xf numFmtId="0" fontId="4" fillId="4" borderId="5" xfId="1" applyFont="1" applyFill="1" applyBorder="1" applyAlignment="1">
      <alignment horizontal="left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4" fillId="4" borderId="7" xfId="1" applyFont="1" applyFill="1" applyBorder="1" applyAlignment="1">
      <alignment horizontal="left" vertical="center" wrapText="1"/>
    </xf>
    <xf numFmtId="0" fontId="5" fillId="3" borderId="5" xfId="1" applyFont="1" applyFill="1" applyBorder="1" applyAlignment="1">
      <alignment horizontal="left" vertical="center" wrapText="1"/>
    </xf>
    <xf numFmtId="0" fontId="5" fillId="3" borderId="6" xfId="1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left" vertical="center" wrapText="1"/>
    </xf>
    <xf numFmtId="0" fontId="7" fillId="7" borderId="6" xfId="1" applyFont="1" applyFill="1" applyBorder="1" applyAlignment="1">
      <alignment horizontal="left" vertical="center" wrapText="1"/>
    </xf>
    <xf numFmtId="0" fontId="7" fillId="7" borderId="5" xfId="0" applyFont="1" applyFill="1" applyBorder="1" applyAlignment="1">
      <alignment horizontal="left" vertical="center" wrapText="1"/>
    </xf>
    <xf numFmtId="0" fontId="7" fillId="7" borderId="6" xfId="0" applyFont="1" applyFill="1" applyBorder="1" applyAlignment="1">
      <alignment horizontal="left" vertical="center" wrapText="1"/>
    </xf>
    <xf numFmtId="0" fontId="7" fillId="7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6" borderId="5" xfId="1" applyFont="1" applyFill="1" applyBorder="1" applyAlignment="1">
      <alignment horizontal="left" vertical="center" wrapText="1"/>
    </xf>
    <xf numFmtId="0" fontId="7" fillId="6" borderId="6" xfId="1" applyFont="1" applyFill="1" applyBorder="1" applyAlignment="1">
      <alignment horizontal="left" vertical="center" wrapText="1"/>
    </xf>
    <xf numFmtId="0" fontId="7" fillId="6" borderId="5" xfId="0" applyFont="1" applyFill="1" applyBorder="1" applyAlignment="1">
      <alignment horizontal="justify" vertical="center" wrapText="1"/>
    </xf>
    <xf numFmtId="0" fontId="7" fillId="6" borderId="6" xfId="0" applyFont="1" applyFill="1" applyBorder="1" applyAlignment="1">
      <alignment horizontal="justify" vertical="center" wrapText="1"/>
    </xf>
    <xf numFmtId="0" fontId="7" fillId="6" borderId="7" xfId="0" applyFont="1" applyFill="1" applyBorder="1" applyAlignment="1">
      <alignment horizontal="justify" vertical="center" wrapText="1"/>
    </xf>
    <xf numFmtId="0" fontId="3" fillId="7" borderId="5" xfId="0" applyFont="1" applyFill="1" applyBorder="1" applyAlignment="1">
      <alignment horizontal="justify" vertical="center" wrapText="1"/>
    </xf>
    <xf numFmtId="0" fontId="3" fillId="7" borderId="6" xfId="0" applyFont="1" applyFill="1" applyBorder="1" applyAlignment="1">
      <alignment horizontal="justify" vertical="center" wrapText="1"/>
    </xf>
    <xf numFmtId="0" fontId="3" fillId="7" borderId="7" xfId="0" applyFont="1" applyFill="1" applyBorder="1" applyAlignment="1">
      <alignment horizontal="justify" vertical="center" wrapText="1"/>
    </xf>
  </cellXfs>
  <cellStyles count="4">
    <cellStyle name="Normal" xfId="0" builtinId="0"/>
    <cellStyle name="Normal 2 2 2" xfId="3" xr:uid="{00000000-0005-0000-0000-000001000000}"/>
    <cellStyle name="Normal 4" xfId="1" xr:uid="{00000000-0005-0000-0000-000002000000}"/>
    <cellStyle name="Normal_Xl000006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134868</xdr:colOff>
      <xdr:row>0</xdr:row>
      <xdr:rowOff>0</xdr:rowOff>
    </xdr:from>
    <xdr:ext cx="2218900" cy="695325"/>
    <xdr:pic>
      <xdr:nvPicPr>
        <xdr:cNvPr id="7" name="Imagen 6">
          <a:extLst>
            <a:ext uri="{FF2B5EF4-FFF2-40B4-BE49-F238E27FC236}">
              <a16:creationId xmlns:a16="http://schemas.microsoft.com/office/drawing/2014/main" id="{D51479A0-A717-4B12-8FFC-3FB4739226D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18900" cy="6953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zoomScaleNormal="100" workbookViewId="0">
      <selection activeCell="C32" sqref="C32"/>
    </sheetView>
  </sheetViews>
  <sheetFormatPr baseColWidth="10" defaultRowHeight="15" x14ac:dyDescent="0.25"/>
  <cols>
    <col min="1" max="1" width="4.140625" customWidth="1"/>
    <col min="2" max="2" width="22.85546875" customWidth="1"/>
    <col min="3" max="3" width="26.42578125" customWidth="1"/>
    <col min="4" max="4" width="28" customWidth="1"/>
    <col min="5" max="5" width="9.85546875" customWidth="1"/>
    <col min="6" max="6" width="9.5703125" customWidth="1"/>
    <col min="7" max="7" width="7.140625" customWidth="1"/>
    <col min="8" max="9" width="8" customWidth="1"/>
    <col min="10" max="10" width="7.42578125" customWidth="1"/>
    <col min="11" max="11" width="8.5703125" customWidth="1"/>
    <col min="12" max="12" width="12" customWidth="1"/>
    <col min="14" max="14" width="16.7109375" customWidth="1"/>
  </cols>
  <sheetData>
    <row r="1" spans="1:15" ht="42.75" customHeight="1" x14ac:dyDescent="0.25">
      <c r="A1" s="50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2"/>
    </row>
    <row r="2" spans="1:15" ht="19.5" x14ac:dyDescent="0.25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4"/>
    </row>
    <row r="3" spans="1:15" ht="15.75" x14ac:dyDescent="0.25">
      <c r="A3" s="45" t="s">
        <v>2</v>
      </c>
      <c r="B3" s="46"/>
      <c r="C3" s="47" t="s">
        <v>3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9"/>
    </row>
    <row r="4" spans="1:15" ht="34.5" customHeight="1" x14ac:dyDescent="0.25">
      <c r="A4" s="45" t="s">
        <v>4</v>
      </c>
      <c r="B4" s="46"/>
      <c r="C4" s="47" t="s">
        <v>5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</row>
    <row r="5" spans="1:15" ht="21" customHeight="1" x14ac:dyDescent="0.25">
      <c r="A5" s="45" t="s">
        <v>6</v>
      </c>
      <c r="B5" s="46"/>
      <c r="C5" s="58" t="s">
        <v>7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60"/>
    </row>
    <row r="6" spans="1:15" ht="71.25" customHeight="1" x14ac:dyDescent="0.25">
      <c r="A6" s="61" t="s">
        <v>8</v>
      </c>
      <c r="B6" s="62"/>
      <c r="C6" s="63" t="s">
        <v>9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5"/>
    </row>
    <row r="7" spans="1:15" ht="26.25" customHeight="1" x14ac:dyDescent="0.25">
      <c r="A7" s="53" t="s">
        <v>10</v>
      </c>
      <c r="B7" s="54"/>
      <c r="C7" s="55" t="s">
        <v>11</v>
      </c>
      <c r="D7" s="56"/>
      <c r="E7" s="56"/>
      <c r="F7" s="56"/>
      <c r="G7" s="56"/>
      <c r="H7" s="56"/>
      <c r="I7" s="56"/>
      <c r="J7" s="56"/>
      <c r="K7" s="56"/>
      <c r="L7" s="56"/>
      <c r="M7" s="56"/>
      <c r="N7" s="57"/>
    </row>
    <row r="8" spans="1:15" ht="48" x14ac:dyDescent="0.25">
      <c r="A8" s="27" t="s">
        <v>12</v>
      </c>
      <c r="B8" s="25" t="s">
        <v>13</v>
      </c>
      <c r="C8" s="25" t="s">
        <v>14</v>
      </c>
      <c r="D8" s="25" t="s">
        <v>15</v>
      </c>
      <c r="E8" s="25" t="s">
        <v>16</v>
      </c>
      <c r="F8" s="25" t="s">
        <v>57</v>
      </c>
      <c r="G8" s="25" t="s">
        <v>17</v>
      </c>
      <c r="H8" s="25" t="s">
        <v>54</v>
      </c>
      <c r="I8" s="25" t="s">
        <v>55</v>
      </c>
      <c r="J8" s="25" t="s">
        <v>56</v>
      </c>
      <c r="K8" s="25" t="s">
        <v>58</v>
      </c>
      <c r="L8" s="25" t="s">
        <v>18</v>
      </c>
      <c r="M8" s="25" t="s">
        <v>19</v>
      </c>
      <c r="N8" s="25" t="s">
        <v>20</v>
      </c>
    </row>
    <row r="9" spans="1:15" ht="74.25" customHeight="1" x14ac:dyDescent="0.25">
      <c r="A9" s="19">
        <v>1</v>
      </c>
      <c r="B9" s="26" t="s">
        <v>21</v>
      </c>
      <c r="C9" s="1"/>
      <c r="D9" s="20"/>
      <c r="E9" s="2" t="s">
        <v>22</v>
      </c>
      <c r="F9" s="28">
        <f t="shared" ref="F9:J9" si="0">+F10+F18+F21</f>
        <v>64824</v>
      </c>
      <c r="G9" s="28">
        <f t="shared" si="0"/>
        <v>4323</v>
      </c>
      <c r="H9" s="28">
        <f t="shared" si="0"/>
        <v>8083</v>
      </c>
      <c r="I9" s="28">
        <f t="shared" si="0"/>
        <v>8520</v>
      </c>
      <c r="J9" s="28">
        <f t="shared" si="0"/>
        <v>4606</v>
      </c>
      <c r="K9" s="28">
        <f>+K10+K18+K21</f>
        <v>8694</v>
      </c>
      <c r="L9" s="3">
        <f t="shared" ref="L9:L21" si="1">SUM(G9:K9)</f>
        <v>34226</v>
      </c>
      <c r="M9" s="40">
        <f t="shared" ref="M9:M21" si="2">+L9/F9</f>
        <v>0.52798346291496978</v>
      </c>
      <c r="N9" s="18"/>
    </row>
    <row r="10" spans="1:15" ht="42" customHeight="1" x14ac:dyDescent="0.25">
      <c r="A10" s="21"/>
      <c r="B10" s="1"/>
      <c r="C10" s="9" t="s">
        <v>23</v>
      </c>
      <c r="D10" s="6"/>
      <c r="E10" s="7" t="s">
        <v>22</v>
      </c>
      <c r="F10" s="28">
        <f t="shared" ref="F10:J10" si="3">+F11+F12+F13</f>
        <v>51184</v>
      </c>
      <c r="G10" s="28">
        <f t="shared" si="3"/>
        <v>4006</v>
      </c>
      <c r="H10" s="28">
        <f t="shared" si="3"/>
        <v>7149</v>
      </c>
      <c r="I10" s="28">
        <f t="shared" si="3"/>
        <v>7609</v>
      </c>
      <c r="J10" s="28">
        <f t="shared" si="3"/>
        <v>4088</v>
      </c>
      <c r="K10" s="28">
        <f>+K11+K12+K13</f>
        <v>7592</v>
      </c>
      <c r="L10" s="3">
        <f t="shared" si="1"/>
        <v>30444</v>
      </c>
      <c r="M10" s="40">
        <f t="shared" si="2"/>
        <v>0.59479524851516097</v>
      </c>
      <c r="N10" s="8"/>
    </row>
    <row r="11" spans="1:15" ht="24" customHeight="1" x14ac:dyDescent="0.25">
      <c r="A11" s="21"/>
      <c r="B11" s="1"/>
      <c r="C11" s="9"/>
      <c r="D11" s="5" t="s">
        <v>24</v>
      </c>
      <c r="E11" s="7" t="s">
        <v>25</v>
      </c>
      <c r="F11" s="30">
        <v>23787</v>
      </c>
      <c r="G11" s="10">
        <v>579</v>
      </c>
      <c r="H11" s="10">
        <v>2045</v>
      </c>
      <c r="I11" s="10">
        <v>3343</v>
      </c>
      <c r="J11" s="10">
        <v>1263</v>
      </c>
      <c r="K11" s="10">
        <v>3044</v>
      </c>
      <c r="L11" s="12">
        <f t="shared" si="1"/>
        <v>10274</v>
      </c>
      <c r="M11" s="40">
        <f t="shared" si="2"/>
        <v>0.43191659309706981</v>
      </c>
      <c r="N11" s="8"/>
    </row>
    <row r="12" spans="1:15" ht="26.25" customHeight="1" x14ac:dyDescent="0.25">
      <c r="A12" s="21"/>
      <c r="B12" s="1"/>
      <c r="C12" s="22"/>
      <c r="D12" s="5" t="s">
        <v>26</v>
      </c>
      <c r="E12" s="7" t="s">
        <v>22</v>
      </c>
      <c r="F12" s="30">
        <v>7020</v>
      </c>
      <c r="G12" s="31">
        <v>0</v>
      </c>
      <c r="H12" s="31">
        <v>0</v>
      </c>
      <c r="I12" s="39">
        <v>681</v>
      </c>
      <c r="J12" s="39">
        <v>347</v>
      </c>
      <c r="K12" s="39">
        <v>1516</v>
      </c>
      <c r="L12" s="24">
        <f t="shared" si="1"/>
        <v>2544</v>
      </c>
      <c r="M12" s="40">
        <f t="shared" si="2"/>
        <v>0.36239316239316238</v>
      </c>
      <c r="N12" s="11"/>
      <c r="O12" s="36"/>
    </row>
    <row r="13" spans="1:15" ht="27" customHeight="1" x14ac:dyDescent="0.25">
      <c r="A13" s="21"/>
      <c r="B13" s="1"/>
      <c r="C13" s="22"/>
      <c r="D13" s="5" t="s">
        <v>27</v>
      </c>
      <c r="E13" s="7" t="s">
        <v>22</v>
      </c>
      <c r="F13" s="13">
        <v>20377</v>
      </c>
      <c r="G13" s="13">
        <v>3427</v>
      </c>
      <c r="H13" s="13">
        <v>5104</v>
      </c>
      <c r="I13" s="13">
        <v>3585</v>
      </c>
      <c r="J13" s="13">
        <v>2478</v>
      </c>
      <c r="K13" s="13">
        <v>3032</v>
      </c>
      <c r="L13" s="12">
        <f t="shared" si="1"/>
        <v>17626</v>
      </c>
      <c r="M13" s="40">
        <f t="shared" si="2"/>
        <v>0.86499484713156993</v>
      </c>
      <c r="N13" s="11"/>
      <c r="O13" s="36"/>
    </row>
    <row r="14" spans="1:15" ht="48" customHeight="1" x14ac:dyDescent="0.25">
      <c r="A14" s="21"/>
      <c r="B14" s="1"/>
      <c r="C14" s="5" t="s">
        <v>28</v>
      </c>
      <c r="D14" s="35"/>
      <c r="E14" s="7" t="s">
        <v>29</v>
      </c>
      <c r="F14" s="32">
        <f t="shared" ref="F14:J14" si="4">+F15+F16+F17</f>
        <v>13565</v>
      </c>
      <c r="G14" s="33">
        <f t="shared" si="4"/>
        <v>1013</v>
      </c>
      <c r="H14" s="33">
        <f t="shared" si="4"/>
        <v>1173</v>
      </c>
      <c r="I14" s="33">
        <f t="shared" si="4"/>
        <v>1017</v>
      </c>
      <c r="J14" s="33">
        <f t="shared" si="4"/>
        <v>774</v>
      </c>
      <c r="K14" s="33">
        <f>+K15+K16+K17</f>
        <v>991</v>
      </c>
      <c r="L14" s="3">
        <f t="shared" si="1"/>
        <v>4968</v>
      </c>
      <c r="M14" s="40">
        <f t="shared" si="2"/>
        <v>0.36623663840766679</v>
      </c>
      <c r="N14" s="8"/>
    </row>
    <row r="15" spans="1:15" ht="23.25" customHeight="1" x14ac:dyDescent="0.25">
      <c r="A15" s="21"/>
      <c r="B15" s="1"/>
      <c r="C15" s="1"/>
      <c r="D15" s="5" t="s">
        <v>30</v>
      </c>
      <c r="E15" s="7" t="s">
        <v>29</v>
      </c>
      <c r="F15" s="30">
        <v>10500</v>
      </c>
      <c r="G15" s="10">
        <v>627</v>
      </c>
      <c r="H15" s="10">
        <v>1084</v>
      </c>
      <c r="I15" s="10">
        <v>973</v>
      </c>
      <c r="J15" s="10">
        <v>727</v>
      </c>
      <c r="K15" s="10">
        <v>932</v>
      </c>
      <c r="L15" s="12">
        <f t="shared" si="1"/>
        <v>4343</v>
      </c>
      <c r="M15" s="40">
        <f t="shared" si="2"/>
        <v>0.41361904761904761</v>
      </c>
      <c r="N15" s="8"/>
    </row>
    <row r="16" spans="1:15" ht="30.75" customHeight="1" x14ac:dyDescent="0.25">
      <c r="A16" s="21"/>
      <c r="B16" s="1"/>
      <c r="C16" s="1"/>
      <c r="D16" s="5" t="s">
        <v>31</v>
      </c>
      <c r="E16" s="7" t="s">
        <v>29</v>
      </c>
      <c r="F16" s="30">
        <v>400</v>
      </c>
      <c r="G16" s="13">
        <v>18</v>
      </c>
      <c r="H16" s="13">
        <v>81</v>
      </c>
      <c r="I16" s="37">
        <v>44</v>
      </c>
      <c r="J16" s="37">
        <v>44</v>
      </c>
      <c r="K16" s="37">
        <v>41</v>
      </c>
      <c r="L16" s="12">
        <f t="shared" si="1"/>
        <v>228</v>
      </c>
      <c r="M16" s="40">
        <f t="shared" si="2"/>
        <v>0.56999999999999995</v>
      </c>
      <c r="N16" s="8"/>
    </row>
    <row r="17" spans="1:14" ht="42.75" customHeight="1" x14ac:dyDescent="0.25">
      <c r="A17" s="21"/>
      <c r="B17" s="1"/>
      <c r="C17" s="1"/>
      <c r="D17" s="5" t="s">
        <v>32</v>
      </c>
      <c r="E17" s="7" t="s">
        <v>29</v>
      </c>
      <c r="F17" s="30">
        <v>2665</v>
      </c>
      <c r="G17" s="10">
        <v>368</v>
      </c>
      <c r="H17" s="10">
        <v>8</v>
      </c>
      <c r="I17" s="10">
        <v>0</v>
      </c>
      <c r="J17" s="10">
        <v>3</v>
      </c>
      <c r="K17" s="38">
        <v>18</v>
      </c>
      <c r="L17" s="12">
        <f t="shared" si="1"/>
        <v>397</v>
      </c>
      <c r="M17" s="40">
        <f t="shared" si="2"/>
        <v>0.14896810506566605</v>
      </c>
      <c r="N17" s="11"/>
    </row>
    <row r="18" spans="1:14" ht="42" customHeight="1" x14ac:dyDescent="0.25">
      <c r="A18" s="21"/>
      <c r="B18" s="1"/>
      <c r="C18" s="5" t="s">
        <v>33</v>
      </c>
      <c r="D18" s="35"/>
      <c r="E18" s="7" t="s">
        <v>22</v>
      </c>
      <c r="F18" s="32">
        <f t="shared" ref="F18:J18" si="5">+F19+F20</f>
        <v>7359</v>
      </c>
      <c r="G18" s="33">
        <f t="shared" si="5"/>
        <v>317</v>
      </c>
      <c r="H18" s="33">
        <f t="shared" si="5"/>
        <v>523</v>
      </c>
      <c r="I18" s="33">
        <f t="shared" si="5"/>
        <v>438</v>
      </c>
      <c r="J18" s="33">
        <f t="shared" si="5"/>
        <v>390</v>
      </c>
      <c r="K18" s="33">
        <f>+K19+K20</f>
        <v>551</v>
      </c>
      <c r="L18" s="3">
        <f t="shared" si="1"/>
        <v>2219</v>
      </c>
      <c r="M18" s="40">
        <f t="shared" si="2"/>
        <v>0.30153553471939121</v>
      </c>
      <c r="N18" s="11"/>
    </row>
    <row r="19" spans="1:14" ht="29.25" customHeight="1" x14ac:dyDescent="0.25">
      <c r="A19" s="21"/>
      <c r="B19" s="1"/>
      <c r="C19" s="9"/>
      <c r="D19" s="5" t="s">
        <v>34</v>
      </c>
      <c r="E19" s="7" t="s">
        <v>25</v>
      </c>
      <c r="F19" s="30">
        <v>3925</v>
      </c>
      <c r="G19" s="13">
        <v>229</v>
      </c>
      <c r="H19" s="13">
        <v>388</v>
      </c>
      <c r="I19" s="13">
        <v>363</v>
      </c>
      <c r="J19" s="13">
        <v>257</v>
      </c>
      <c r="K19" s="13">
        <v>463</v>
      </c>
      <c r="L19" s="12">
        <f t="shared" si="1"/>
        <v>1700</v>
      </c>
      <c r="M19" s="40">
        <f t="shared" si="2"/>
        <v>0.43312101910828027</v>
      </c>
      <c r="N19" s="11"/>
    </row>
    <row r="20" spans="1:14" ht="35.25" customHeight="1" x14ac:dyDescent="0.25">
      <c r="A20" s="21"/>
      <c r="B20" s="1"/>
      <c r="C20" s="9"/>
      <c r="D20" s="5" t="s">
        <v>35</v>
      </c>
      <c r="E20" s="7" t="s">
        <v>25</v>
      </c>
      <c r="F20" s="30">
        <v>3434</v>
      </c>
      <c r="G20" s="10">
        <v>88</v>
      </c>
      <c r="H20" s="10">
        <v>135</v>
      </c>
      <c r="I20" s="10">
        <v>75</v>
      </c>
      <c r="J20" s="10">
        <v>133</v>
      </c>
      <c r="K20" s="10">
        <v>88</v>
      </c>
      <c r="L20" s="12">
        <f t="shared" si="1"/>
        <v>519</v>
      </c>
      <c r="M20" s="40">
        <f t="shared" si="2"/>
        <v>0.15113570180547467</v>
      </c>
      <c r="N20" s="11"/>
    </row>
    <row r="21" spans="1:14" ht="55.5" customHeight="1" x14ac:dyDescent="0.25">
      <c r="A21" s="21"/>
      <c r="B21" s="1"/>
      <c r="C21" s="15" t="s">
        <v>36</v>
      </c>
      <c r="D21" s="35"/>
      <c r="E21" s="7" t="s">
        <v>22</v>
      </c>
      <c r="F21" s="32">
        <v>6281</v>
      </c>
      <c r="G21" s="34" t="s">
        <v>37</v>
      </c>
      <c r="H21" s="33">
        <v>411</v>
      </c>
      <c r="I21" s="33">
        <v>473</v>
      </c>
      <c r="J21" s="33">
        <v>128</v>
      </c>
      <c r="K21" s="33">
        <v>551</v>
      </c>
      <c r="L21" s="3">
        <f t="shared" si="1"/>
        <v>1563</v>
      </c>
      <c r="M21" s="40">
        <f t="shared" si="2"/>
        <v>0.24884572520299317</v>
      </c>
      <c r="N21" s="11"/>
    </row>
    <row r="22" spans="1:14" ht="2.25" customHeight="1" x14ac:dyDescent="0.25">
      <c r="A22" s="21"/>
      <c r="B22" s="1"/>
      <c r="C22" s="15"/>
      <c r="D22" s="35"/>
      <c r="E22" s="7"/>
      <c r="F22" s="32"/>
      <c r="G22" s="34"/>
      <c r="H22" s="34"/>
      <c r="I22" s="34"/>
      <c r="J22" s="34"/>
      <c r="K22" s="34"/>
      <c r="L22" s="12"/>
      <c r="M22" s="29"/>
      <c r="N22" s="11"/>
    </row>
    <row r="23" spans="1:14" ht="66" customHeight="1" x14ac:dyDescent="0.25">
      <c r="A23" s="21"/>
      <c r="B23" s="23"/>
      <c r="C23" s="23"/>
      <c r="D23" s="16" t="s">
        <v>38</v>
      </c>
      <c r="E23" s="7" t="s">
        <v>39</v>
      </c>
      <c r="F23" s="30">
        <v>13767</v>
      </c>
      <c r="G23" s="13">
        <v>1516</v>
      </c>
      <c r="H23" s="13">
        <v>1465</v>
      </c>
      <c r="I23" s="13">
        <v>1121</v>
      </c>
      <c r="J23" s="13">
        <v>931</v>
      </c>
      <c r="K23" s="13">
        <v>1307</v>
      </c>
      <c r="L23" s="12">
        <f t="shared" ref="L23:L28" si="6">SUM(G23:K23)</f>
        <v>6340</v>
      </c>
      <c r="M23" s="29">
        <f t="shared" ref="M23:M28" si="7">+L23/F23</f>
        <v>0.46052153700878912</v>
      </c>
      <c r="N23" s="11"/>
    </row>
    <row r="24" spans="1:14" ht="47.25" customHeight="1" x14ac:dyDescent="0.25">
      <c r="A24" s="21"/>
      <c r="B24" s="23"/>
      <c r="C24" s="23"/>
      <c r="D24" s="16" t="s">
        <v>40</v>
      </c>
      <c r="E24" s="7" t="s">
        <v>41</v>
      </c>
      <c r="F24" s="30">
        <v>750</v>
      </c>
      <c r="G24" s="10">
        <v>11</v>
      </c>
      <c r="H24" s="10">
        <v>42</v>
      </c>
      <c r="I24" s="10">
        <v>61</v>
      </c>
      <c r="J24" s="10">
        <v>38</v>
      </c>
      <c r="K24" s="10">
        <v>40</v>
      </c>
      <c r="L24" s="12">
        <f t="shared" si="6"/>
        <v>192</v>
      </c>
      <c r="M24" s="29">
        <f t="shared" si="7"/>
        <v>0.25600000000000001</v>
      </c>
      <c r="N24" s="11"/>
    </row>
    <row r="25" spans="1:14" ht="27" customHeight="1" x14ac:dyDescent="0.25">
      <c r="A25" s="21"/>
      <c r="B25" s="23"/>
      <c r="C25" s="23"/>
      <c r="D25" s="16" t="s">
        <v>42</v>
      </c>
      <c r="E25" s="7" t="s">
        <v>41</v>
      </c>
      <c r="F25" s="30">
        <v>1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2">
        <f t="shared" si="6"/>
        <v>0</v>
      </c>
      <c r="M25" s="29">
        <f t="shared" si="7"/>
        <v>0</v>
      </c>
      <c r="N25" s="17"/>
    </row>
    <row r="26" spans="1:14" ht="60" customHeight="1" x14ac:dyDescent="0.25">
      <c r="A26" s="21"/>
      <c r="B26" s="23"/>
      <c r="C26" s="23"/>
      <c r="D26" s="16" t="s">
        <v>43</v>
      </c>
      <c r="E26" s="7" t="s">
        <v>41</v>
      </c>
      <c r="F26" s="30">
        <v>1200</v>
      </c>
      <c r="G26" s="13">
        <v>109</v>
      </c>
      <c r="H26" s="13">
        <v>124</v>
      </c>
      <c r="I26" s="37">
        <v>85</v>
      </c>
      <c r="J26" s="37">
        <v>112</v>
      </c>
      <c r="K26" s="37">
        <v>90</v>
      </c>
      <c r="L26" s="12">
        <f t="shared" si="6"/>
        <v>520</v>
      </c>
      <c r="M26" s="29">
        <f t="shared" si="7"/>
        <v>0.43333333333333335</v>
      </c>
      <c r="N26" s="17"/>
    </row>
    <row r="27" spans="1:14" ht="41.25" customHeight="1" x14ac:dyDescent="0.25">
      <c r="A27" s="21"/>
      <c r="B27" s="23"/>
      <c r="C27" s="23"/>
      <c r="D27" s="16" t="s">
        <v>44</v>
      </c>
      <c r="E27" s="7" t="s">
        <v>45</v>
      </c>
      <c r="F27" s="30">
        <v>950</v>
      </c>
      <c r="G27" s="10">
        <v>111</v>
      </c>
      <c r="H27" s="10">
        <v>224</v>
      </c>
      <c r="I27" s="38">
        <v>290</v>
      </c>
      <c r="J27" s="38">
        <v>304</v>
      </c>
      <c r="K27" s="38">
        <v>364</v>
      </c>
      <c r="L27" s="12">
        <f t="shared" si="6"/>
        <v>1293</v>
      </c>
      <c r="M27" s="29">
        <f t="shared" si="7"/>
        <v>1.3610526315789473</v>
      </c>
      <c r="N27" s="17"/>
    </row>
    <row r="28" spans="1:14" ht="48.75" customHeight="1" x14ac:dyDescent="0.25">
      <c r="A28" s="21"/>
      <c r="B28" s="1"/>
      <c r="C28" s="23"/>
      <c r="D28" s="16" t="s">
        <v>46</v>
      </c>
      <c r="E28" s="7" t="s">
        <v>47</v>
      </c>
      <c r="F28" s="30">
        <v>110347</v>
      </c>
      <c r="G28" s="13">
        <v>3861</v>
      </c>
      <c r="H28" s="13">
        <v>8605</v>
      </c>
      <c r="I28" s="13">
        <v>18760</v>
      </c>
      <c r="J28" s="13">
        <v>6361</v>
      </c>
      <c r="K28" s="13">
        <v>15567</v>
      </c>
      <c r="L28" s="12">
        <f t="shared" si="6"/>
        <v>53154</v>
      </c>
      <c r="M28" s="29">
        <f t="shared" si="7"/>
        <v>0.4816986415579943</v>
      </c>
      <c r="N28" s="8"/>
    </row>
    <row r="29" spans="1:14" ht="48" customHeight="1" x14ac:dyDescent="0.25">
      <c r="A29" s="53" t="s">
        <v>8</v>
      </c>
      <c r="B29" s="54"/>
      <c r="C29" s="66" t="s">
        <v>48</v>
      </c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8"/>
    </row>
    <row r="30" spans="1:14" ht="23.25" customHeight="1" x14ac:dyDescent="0.25">
      <c r="A30" s="53" t="s">
        <v>10</v>
      </c>
      <c r="B30" s="54"/>
      <c r="C30" s="55" t="s">
        <v>49</v>
      </c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7"/>
    </row>
    <row r="31" spans="1:14" ht="44.25" customHeight="1" x14ac:dyDescent="0.25">
      <c r="A31" s="19">
        <v>2</v>
      </c>
      <c r="B31" s="26" t="s">
        <v>50</v>
      </c>
      <c r="C31" s="4"/>
      <c r="D31" s="4"/>
      <c r="E31" s="2" t="s">
        <v>51</v>
      </c>
      <c r="F31" s="32">
        <f t="shared" ref="F31:J31" si="8">+F32+F33</f>
        <v>69910</v>
      </c>
      <c r="G31" s="33">
        <f t="shared" si="8"/>
        <v>2451</v>
      </c>
      <c r="H31" s="33">
        <f t="shared" si="8"/>
        <v>6720</v>
      </c>
      <c r="I31" s="33">
        <f t="shared" si="8"/>
        <v>5505</v>
      </c>
      <c r="J31" s="33">
        <f t="shared" si="8"/>
        <v>4898</v>
      </c>
      <c r="K31" s="33">
        <f>+K32+K33</f>
        <v>5285</v>
      </c>
      <c r="L31" s="3">
        <f>SUM(G31:K31)</f>
        <v>24859</v>
      </c>
      <c r="M31" s="29">
        <f>+L31/F31</f>
        <v>0.35558575311114288</v>
      </c>
      <c r="N31" s="18"/>
    </row>
    <row r="32" spans="1:14" ht="54.75" customHeight="1" x14ac:dyDescent="0.25">
      <c r="A32" s="4"/>
      <c r="B32" s="14"/>
      <c r="C32" s="5" t="s">
        <v>52</v>
      </c>
      <c r="D32" s="6"/>
      <c r="E32" s="7" t="s">
        <v>51</v>
      </c>
      <c r="F32" s="32">
        <v>68478</v>
      </c>
      <c r="G32" s="28">
        <v>2428</v>
      </c>
      <c r="H32" s="28">
        <v>6626</v>
      </c>
      <c r="I32" s="28">
        <v>5463</v>
      </c>
      <c r="J32" s="28">
        <v>4801</v>
      </c>
      <c r="K32" s="28">
        <v>5222</v>
      </c>
      <c r="L32" s="3">
        <f>SUM(G32:K32)</f>
        <v>24540</v>
      </c>
      <c r="M32" s="29">
        <f>+L32/F32</f>
        <v>0.35836326995531409</v>
      </c>
      <c r="N32" s="11"/>
    </row>
    <row r="33" spans="1:14" ht="60.75" customHeight="1" x14ac:dyDescent="0.25">
      <c r="A33" s="4"/>
      <c r="B33" s="1"/>
      <c r="C33" s="5" t="s">
        <v>53</v>
      </c>
      <c r="D33" s="6"/>
      <c r="E33" s="7" t="s">
        <v>51</v>
      </c>
      <c r="F33" s="32">
        <v>1432</v>
      </c>
      <c r="G33" s="28">
        <v>23</v>
      </c>
      <c r="H33" s="28">
        <v>94</v>
      </c>
      <c r="I33" s="28">
        <v>42</v>
      </c>
      <c r="J33" s="28">
        <v>97</v>
      </c>
      <c r="K33" s="41">
        <v>63</v>
      </c>
      <c r="L33" s="3">
        <f>SUM(G33:K33)</f>
        <v>319</v>
      </c>
      <c r="M33" s="29">
        <f>+L33/F33</f>
        <v>0.22276536312849163</v>
      </c>
      <c r="N33" s="11"/>
    </row>
    <row r="35" spans="1:14" x14ac:dyDescent="0.25">
      <c r="G35" s="36"/>
    </row>
    <row r="36" spans="1:14" x14ac:dyDescent="0.25">
      <c r="G36" s="36"/>
    </row>
    <row r="37" spans="1:14" x14ac:dyDescent="0.25">
      <c r="G37" s="36"/>
    </row>
  </sheetData>
  <mergeCells count="16">
    <mergeCell ref="A30:B30"/>
    <mergeCell ref="C30:N30"/>
    <mergeCell ref="A7:B7"/>
    <mergeCell ref="C7:N7"/>
    <mergeCell ref="A5:B5"/>
    <mergeCell ref="C5:N5"/>
    <mergeCell ref="A6:B6"/>
    <mergeCell ref="C6:N6"/>
    <mergeCell ref="A29:B29"/>
    <mergeCell ref="C29:N29"/>
    <mergeCell ref="A2:N2"/>
    <mergeCell ref="A3:B3"/>
    <mergeCell ref="C3:N3"/>
    <mergeCell ref="A1:N1"/>
    <mergeCell ref="A4:B4"/>
    <mergeCell ref="C4:N4"/>
  </mergeCells>
  <printOptions horizontalCentered="1"/>
  <pageMargins left="0.51181102362204722" right="0.51181102362204722" top="0.74803149606299213" bottom="0.74803149606299213" header="0.31496062992125984" footer="0.31496062992125984"/>
  <pageSetup paperSize="345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Zeta Lam</dc:creator>
  <cp:lastModifiedBy>Claudia Zeta Lam</cp:lastModifiedBy>
  <cp:lastPrinted>2025-05-29T21:32:28Z</cp:lastPrinted>
  <dcterms:created xsi:type="dcterms:W3CDTF">2025-01-29T17:41:05Z</dcterms:created>
  <dcterms:modified xsi:type="dcterms:W3CDTF">2025-06-04T20:53:41Z</dcterms:modified>
</cp:coreProperties>
</file>