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NOVIEMBRE\"/>
    </mc:Choice>
  </mc:AlternateContent>
  <xr:revisionPtr revIDLastSave="0" documentId="8_{C88262E6-6B4E-445B-9244-680C0EAE7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1" l="1"/>
  <c r="R32" i="1"/>
  <c r="R31" i="1"/>
  <c r="R28" i="1"/>
  <c r="R27" i="1"/>
  <c r="R26" i="1"/>
  <c r="R25" i="1"/>
  <c r="R24" i="1"/>
  <c r="R23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Q10" i="1" l="1"/>
  <c r="Q14" i="1" l="1"/>
  <c r="Q31" i="1"/>
  <c r="Q18" i="1"/>
  <c r="P31" i="1"/>
  <c r="P18" i="1"/>
  <c r="P9" i="1" s="1"/>
  <c r="P14" i="1"/>
  <c r="P10" i="1"/>
  <c r="Q9" i="1" l="1"/>
  <c r="O18" i="1"/>
  <c r="O14" i="1"/>
  <c r="O10" i="1"/>
  <c r="O9" i="1" l="1"/>
  <c r="O31" i="1"/>
  <c r="N10" i="1"/>
  <c r="N31" i="1" l="1"/>
  <c r="N18" i="1"/>
  <c r="N14" i="1"/>
  <c r="N9" i="1" l="1"/>
  <c r="M31" i="1" l="1"/>
  <c r="M18" i="1"/>
  <c r="M14" i="1"/>
  <c r="M10" i="1"/>
  <c r="L31" i="1"/>
  <c r="L18" i="1"/>
  <c r="L14" i="1"/>
  <c r="L10" i="1"/>
  <c r="K31" i="1"/>
  <c r="K18" i="1"/>
  <c r="K14" i="1"/>
  <c r="K10" i="1"/>
  <c r="M9" i="1" l="1"/>
  <c r="L9" i="1"/>
  <c r="K9" i="1"/>
  <c r="J18" i="1"/>
  <c r="J14" i="1"/>
  <c r="J10" i="1"/>
  <c r="J31" i="1"/>
  <c r="I31" i="1"/>
  <c r="I18" i="1"/>
  <c r="I14" i="1"/>
  <c r="I10" i="1"/>
  <c r="J9" i="1" l="1"/>
  <c r="I9" i="1"/>
  <c r="F31" i="1"/>
  <c r="F18" i="1"/>
  <c r="F14" i="1"/>
  <c r="F10" i="1"/>
  <c r="S33" i="1"/>
  <c r="S32" i="1"/>
  <c r="S28" i="1"/>
  <c r="S27" i="1"/>
  <c r="S26" i="1"/>
  <c r="S21" i="1"/>
  <c r="S20" i="1"/>
  <c r="S19" i="1"/>
  <c r="S16" i="1"/>
  <c r="S13" i="1"/>
  <c r="S12" i="1"/>
  <c r="S11" i="1"/>
  <c r="H14" i="1"/>
  <c r="H10" i="1"/>
  <c r="H31" i="1"/>
  <c r="H18" i="1"/>
  <c r="S24" i="1"/>
  <c r="S23" i="1"/>
  <c r="S17" i="1"/>
  <c r="S15" i="1"/>
  <c r="G31" i="1"/>
  <c r="G18" i="1"/>
  <c r="G14" i="1"/>
  <c r="G10" i="1"/>
  <c r="S10" i="1" l="1"/>
  <c r="S31" i="1"/>
  <c r="F9" i="1"/>
  <c r="H9" i="1"/>
  <c r="G9" i="1"/>
  <c r="S9" i="1" l="1"/>
  <c r="S14" i="1" l="1"/>
  <c r="S25" i="1"/>
  <c r="S18" i="1" l="1"/>
</calcChain>
</file>

<file path=xl/sharedStrings.xml><?xml version="1.0" encoding="utf-8"?>
<sst xmlns="http://schemas.openxmlformats.org/spreadsheetml/2006/main" count="82" uniqueCount="66">
  <si>
    <t xml:space="preserve">        MINISTERIO DE ECONOMÍA 
MATRIZ DE PLANIFICACIÓN, POA 2025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</si>
  <si>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</si>
  <si>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</si>
  <si>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</si>
  <si>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</si>
  <si>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2025, se ha incrementado en 42.0 puntos porcentuales el número de consumidores y usuarios atendidos sobre sus derechos y obligaciones (Línea base de 40,377 en 2019 a 57,432 en 2025)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</si>
  <si>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</si>
  <si>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</si>
  <si>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</si>
  <si>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</si>
  <si>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</si>
  <si>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</si>
  <si>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</si>
  <si>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</si>
  <si>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</si>
  <si>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</si>
  <si>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</si>
  <si>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</si>
  <si>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</si>
  <si>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</si>
  <si>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</si>
  <si>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</si>
  <si>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 xml:space="preserve">Persona </t>
  </si>
  <si>
    <t xml:space="preserve">Consumidores y usuarios capacitados sobre derechos  y obligaciones  
</t>
  </si>
  <si>
    <t xml:space="preserve">Personas capacitadas </t>
  </si>
  <si>
    <t>Persona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</si>
  <si>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</si>
  <si>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</si>
  <si>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</si>
  <si>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</si>
  <si>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</si>
  <si>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</si>
  <si>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</si>
  <si>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</si>
  <si>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</si>
  <si>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</si>
  <si>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</si>
  <si>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>0</t>
  </si>
  <si>
    <t xml:space="preserve">Registro y base de datos de quejas recibidas y recepción de expedientes de instrumentos de mediación y pesaje y contratos de Adhesión </t>
  </si>
  <si>
    <t xml:space="preserve">Registro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</si>
  <si>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</si>
  <si>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</si>
  <si>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</si>
  <si>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</si>
  <si>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</si>
  <si>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</si>
  <si>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</si>
  <si>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</si>
  <si>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</si>
  <si>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</si>
  <si>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</si>
  <si>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 xml:space="preserve">Evento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</si>
  <si>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</si>
  <si>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</si>
  <si>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FEBRERO</t>
  </si>
  <si>
    <t>MARZO</t>
  </si>
  <si>
    <t>ABRIL</t>
  </si>
  <si>
    <t>META VIGENTE</t>
  </si>
  <si>
    <t>JUNIO</t>
  </si>
  <si>
    <t>JULIO</t>
  </si>
  <si>
    <t>AGOSTO</t>
  </si>
  <si>
    <t>SEPTIEMBRE</t>
  </si>
  <si>
    <t xml:space="preserve">MAYO </t>
  </si>
  <si>
    <t>OCTUBRE</t>
  </si>
  <si>
    <t>NOVIEMBRE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</si>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</sst>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i/>
      <sz val="14"/>
      <color theme="0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ndara"/>
      <family val="2"/>
    </font>
    <font>
      <b/>
      <sz val="11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i/>
      <sz val="6"/>
      <color theme="1"/>
      <name val="Candara"/>
      <family val="2"/>
    </font>
    <font>
      <b/>
      <i/>
      <sz val="7"/>
      <name val="Times New Roman"/>
      <family val="1"/>
    </font>
    <font>
      <b/>
      <i/>
      <sz val="7"/>
      <color theme="1"/>
      <name val="Candara"/>
      <family val="2"/>
    </font>
    <font>
      <sz val="10.5"/>
      <color theme="1"/>
      <name val="Candara"/>
      <family val="2"/>
    </font>
    <font>
      <sz val="9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83">
    <xf numFmtId="0" fontId="0" fillId="0" borderId="0" xfId="0"/>
    <xf numFmtId="0" fontId="8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2" fillId="0" borderId="4" xfId="1" applyBorder="1"/>
    <xf numFmtId="0" fontId="10" fillId="3" borderId="4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vertical="top" wrapText="1"/>
    </xf>
    <xf numFmtId="0" fontId="10" fillId="3" borderId="4" xfId="0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vertical="top" wrapText="1"/>
    </xf>
    <xf numFmtId="0" fontId="10" fillId="3" borderId="4" xfId="0" applyFont="1" applyFill="1" applyBorder="1" applyAlignment="1">
      <alignment horizontal="justify" vertical="top" wrapText="1"/>
    </xf>
    <xf numFmtId="3" fontId="12" fillId="3" borderId="4" xfId="0" applyNumberFormat="1" applyFont="1" applyFill="1" applyBorder="1" applyAlignment="1">
      <alignment horizontal="center" vertical="center"/>
    </xf>
    <xf numFmtId="3" fontId="11" fillId="3" borderId="4" xfId="1" applyNumberFormat="1" applyFont="1" applyFill="1" applyBorder="1" applyAlignment="1">
      <alignment horizontal="center" vertical="top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justify" vertical="center" wrapText="1"/>
    </xf>
    <xf numFmtId="0" fontId="15" fillId="3" borderId="4" xfId="3" applyFont="1" applyFill="1" applyBorder="1" applyAlignment="1">
      <alignment horizontal="justify" vertical="center" wrapText="1"/>
    </xf>
    <xf numFmtId="164" fontId="16" fillId="3" borderId="4" xfId="1" applyNumberFormat="1" applyFont="1" applyFill="1" applyBorder="1" applyAlignment="1">
      <alignment vertical="center" wrapText="1"/>
    </xf>
    <xf numFmtId="0" fontId="9" fillId="5" borderId="4" xfId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3" fontId="15" fillId="0" borderId="4" xfId="1" applyNumberFormat="1" applyFont="1" applyBorder="1"/>
    <xf numFmtId="0" fontId="15" fillId="0" borderId="4" xfId="1" applyFont="1" applyBorder="1"/>
    <xf numFmtId="0" fontId="18" fillId="3" borderId="4" xfId="2" applyFont="1" applyFill="1" applyBorder="1"/>
    <xf numFmtId="0" fontId="19" fillId="3" borderId="4" xfId="2" applyFont="1" applyFill="1" applyBorder="1" applyAlignment="1">
      <alignment horizontal="center"/>
    </xf>
    <xf numFmtId="0" fontId="8" fillId="3" borderId="4" xfId="0" applyFont="1" applyFill="1" applyBorder="1" applyAlignment="1">
      <alignment horizontal="justify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21" fillId="3" borderId="4" xfId="1" applyNumberFormat="1" applyFont="1" applyFill="1" applyBorder="1" applyAlignment="1">
      <alignment horizontal="center" vertical="center" wrapText="1"/>
    </xf>
    <xf numFmtId="3" fontId="22" fillId="0" borderId="4" xfId="1" applyNumberFormat="1" applyFont="1" applyBorder="1" applyAlignment="1">
      <alignment horizontal="center" vertical="center"/>
    </xf>
    <xf numFmtId="3" fontId="20" fillId="3" borderId="4" xfId="1" applyNumberFormat="1" applyFont="1" applyFill="1" applyBorder="1" applyAlignment="1">
      <alignment horizontal="center" vertical="center" wrapText="1"/>
    </xf>
    <xf numFmtId="3" fontId="23" fillId="3" borderId="4" xfId="0" applyNumberFormat="1" applyFont="1" applyFill="1" applyBorder="1" applyAlignment="1">
      <alignment horizontal="center" vertical="center"/>
    </xf>
    <xf numFmtId="2" fontId="23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3" fontId="0" fillId="0" borderId="0" xfId="0" applyNumberFormat="1"/>
    <xf numFmtId="3" fontId="14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3" fontId="12" fillId="0" borderId="4" xfId="1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 wrapText="1"/>
    </xf>
    <xf numFmtId="0" fontId="24" fillId="7" borderId="4" xfId="1" applyFont="1" applyFill="1" applyBorder="1" applyAlignment="1">
      <alignment horizontal="center" vertical="center" wrapText="1"/>
    </xf>
    <xf numFmtId="0" fontId="25" fillId="7" borderId="4" xfId="1" applyFont="1" applyFill="1" applyBorder="1" applyAlignment="1">
      <alignment vertical="center" wrapText="1"/>
    </xf>
    <xf numFmtId="0" fontId="26" fillId="7" borderId="4" xfId="1" applyFont="1" applyFill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/>
    </xf>
    <xf numFmtId="0" fontId="15" fillId="8" borderId="4" xfId="1" applyFont="1" applyFill="1" applyBorder="1"/>
    <xf numFmtId="0" fontId="8" fillId="8" borderId="4" xfId="0" applyFont="1" applyFill="1" applyBorder="1" applyAlignment="1">
      <alignment horizontal="center" vertical="top" wrapText="1"/>
    </xf>
    <xf numFmtId="0" fontId="15" fillId="8" borderId="4" xfId="0" applyFont="1" applyFill="1" applyBorder="1" applyAlignment="1">
      <alignment horizontal="justify" vertical="center" wrapText="1"/>
    </xf>
    <xf numFmtId="0" fontId="10" fillId="8" borderId="4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center" vertical="center" wrapText="1"/>
    </xf>
    <xf numFmtId="3" fontId="20" fillId="8" borderId="4" xfId="1" applyNumberFormat="1" applyFont="1" applyFill="1" applyBorder="1" applyAlignment="1">
      <alignment horizontal="center" vertical="center" wrapText="1"/>
    </xf>
    <xf numFmtId="2" fontId="23" fillId="8" borderId="4" xfId="0" applyNumberFormat="1" applyFont="1" applyFill="1" applyBorder="1" applyAlignment="1">
      <alignment horizontal="center" vertical="center"/>
    </xf>
    <xf numFmtId="9" fontId="20" fillId="8" borderId="4" xfId="1" applyNumberFormat="1" applyFont="1" applyFill="1" applyBorder="1" applyAlignment="1">
      <alignment horizontal="center" vertical="center" wrapText="1"/>
    </xf>
    <xf numFmtId="3" fontId="11" fillId="8" borderId="4" xfId="1" applyNumberFormat="1" applyFont="1" applyFill="1" applyBorder="1" applyAlignment="1">
      <alignment horizontal="center" vertical="top" wrapText="1"/>
    </xf>
    <xf numFmtId="9" fontId="20" fillId="0" borderId="4" xfId="1" applyNumberFormat="1" applyFont="1" applyBorder="1" applyAlignment="1">
      <alignment horizontal="center" vertical="center" wrapText="1"/>
    </xf>
    <xf numFmtId="164" fontId="27" fillId="3" borderId="4" xfId="1" applyNumberFormat="1" applyFont="1" applyFill="1" applyBorder="1" applyAlignment="1">
      <alignment horizontal="justify" vertical="center" wrapText="1"/>
    </xf>
    <xf numFmtId="3" fontId="28" fillId="0" borderId="4" xfId="1" applyNumberFormat="1" applyFont="1" applyBorder="1" applyAlignment="1">
      <alignment horizontal="justify" vertical="center" wrapText="1"/>
    </xf>
    <xf numFmtId="3" fontId="11" fillId="0" borderId="8" xfId="1" applyNumberFormat="1" applyFont="1" applyBorder="1" applyAlignment="1">
      <alignment vertical="center" wrapText="1"/>
    </xf>
    <xf numFmtId="3" fontId="11" fillId="0" borderId="10" xfId="1" applyNumberFormat="1" applyFont="1" applyBorder="1" applyAlignment="1">
      <alignment vertical="center" wrapText="1"/>
    </xf>
    <xf numFmtId="3" fontId="11" fillId="0" borderId="9" xfId="1" applyNumberFormat="1" applyFont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7" xfId="0" applyFont="1" applyFill="1" applyBorder="1" applyAlignment="1">
      <alignment horizontal="justify" vertical="center" wrapText="1"/>
    </xf>
    <xf numFmtId="0" fontId="3" fillId="7" borderId="5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7" xfId="0" applyFont="1" applyFill="1" applyBorder="1" applyAlignment="1">
      <alignment horizontal="justify" vertical="center" wrapText="1"/>
    </xf>
  </cellXfs>
  <cellStyles count="4">
    <cellStyle name="Normal" xfId="0" builtinId="0"/>
    <cellStyle name="Normal 2 2 2" xfId="3" xr:uid="{00000000-0005-0000-0000-000001000000}"/>
    <cellStyle name="Normal 4" xfId="1" xr:uid="{00000000-0005-0000-0000-000002000000}"/>
    <cellStyle name="Normal_Xl000006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topLeftCell="A19" zoomScaleNormal="100" workbookViewId="0">
      <selection activeCell="V24" sqref="V24"/>
    </sheetView>
  </sheetViews>
  <sheetFormatPr baseColWidth="10" defaultRowHeight="15" x14ac:dyDescent="0.25"/>
  <cols>
    <col min="1" max="1" width="5.140625" customWidth="1"/>
    <col min="2" max="3" width="17.42578125" customWidth="1"/>
    <col min="4" max="4" width="22.85546875" customWidth="1"/>
    <col min="5" max="5" width="9.85546875" customWidth="1"/>
    <col min="6" max="6" width="10.140625" customWidth="1"/>
    <col min="7" max="7" width="6.85546875" customWidth="1"/>
    <col min="8" max="8" width="8" customWidth="1"/>
    <col min="9" max="9" width="7.5703125" customWidth="1"/>
    <col min="10" max="10" width="7.42578125" customWidth="1"/>
    <col min="11" max="11" width="7.5703125" customWidth="1"/>
    <col min="12" max="13" width="7.7109375" customWidth="1"/>
    <col min="14" max="14" width="8.7109375" customWidth="1"/>
    <col min="15" max="15" width="10.7109375" customWidth="1"/>
    <col min="16" max="16" width="9.140625" customWidth="1"/>
    <col min="17" max="17" width="10" customWidth="1"/>
    <col min="18" max="18" width="10.7109375" customWidth="1"/>
    <col min="19" max="19" width="9.5703125" customWidth="1"/>
    <col min="20" max="20" width="19.140625" customWidth="1"/>
  </cols>
  <sheetData>
    <row r="1" spans="1:22" ht="40.5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2" ht="22.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2" ht="23.25" customHeight="1" x14ac:dyDescent="0.25">
      <c r="A3" s="59" t="s">
        <v>2</v>
      </c>
      <c r="B3" s="60"/>
      <c r="C3" s="61" t="s">
        <v>3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/>
    </row>
    <row r="4" spans="1:22" ht="30.75" customHeight="1" x14ac:dyDescent="0.25">
      <c r="A4" s="59" t="s">
        <v>4</v>
      </c>
      <c r="B4" s="60"/>
      <c r="C4" s="61" t="s">
        <v>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</row>
    <row r="5" spans="1:22" ht="18" customHeight="1" x14ac:dyDescent="0.25">
      <c r="A5" s="59" t="s">
        <v>6</v>
      </c>
      <c r="B5" s="60"/>
      <c r="C5" s="72" t="s">
        <v>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</row>
    <row r="6" spans="1:22" ht="50.25" customHeight="1" x14ac:dyDescent="0.25">
      <c r="A6" s="75" t="s">
        <v>8</v>
      </c>
      <c r="B6" s="76"/>
      <c r="C6" s="77" t="s">
        <v>9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</row>
    <row r="7" spans="1:22" ht="18" customHeight="1" x14ac:dyDescent="0.25">
      <c r="A7" s="67" t="s">
        <v>10</v>
      </c>
      <c r="B7" s="68"/>
      <c r="C7" s="69" t="s">
        <v>11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1"/>
    </row>
    <row r="8" spans="1:22" ht="41.25" customHeight="1" x14ac:dyDescent="0.25">
      <c r="A8" s="36" t="s">
        <v>12</v>
      </c>
      <c r="B8" s="37" t="s">
        <v>13</v>
      </c>
      <c r="C8" s="37" t="s">
        <v>14</v>
      </c>
      <c r="D8" s="37" t="s">
        <v>15</v>
      </c>
      <c r="E8" s="37" t="s">
        <v>16</v>
      </c>
      <c r="F8" s="37" t="s">
        <v>57</v>
      </c>
      <c r="G8" s="35" t="s">
        <v>17</v>
      </c>
      <c r="H8" s="35" t="s">
        <v>54</v>
      </c>
      <c r="I8" s="35" t="s">
        <v>55</v>
      </c>
      <c r="J8" s="35" t="s">
        <v>56</v>
      </c>
      <c r="K8" s="35" t="s">
        <v>62</v>
      </c>
      <c r="L8" s="35" t="s">
        <v>58</v>
      </c>
      <c r="M8" s="35" t="s">
        <v>59</v>
      </c>
      <c r="N8" s="35" t="s">
        <v>60</v>
      </c>
      <c r="O8" s="35" t="s">
        <v>61</v>
      </c>
      <c r="P8" s="35" t="s">
        <v>63</v>
      </c>
      <c r="Q8" s="35" t="s">
        <v>64</v>
      </c>
      <c r="R8" s="35" t="s">
        <v>18</v>
      </c>
      <c r="S8" s="35" t="s">
        <v>19</v>
      </c>
      <c r="T8" s="37" t="s">
        <v>20</v>
      </c>
    </row>
    <row r="9" spans="1:22" ht="108" customHeight="1" x14ac:dyDescent="0.25">
      <c r="A9" s="17">
        <v>1</v>
      </c>
      <c r="B9" s="22" t="s">
        <v>21</v>
      </c>
      <c r="C9" s="1"/>
      <c r="D9" s="18"/>
      <c r="E9" s="2" t="s">
        <v>22</v>
      </c>
      <c r="F9" s="23">
        <f t="shared" ref="F9:N9" si="0">+F10+F18+F21</f>
        <v>86421</v>
      </c>
      <c r="G9" s="23">
        <f t="shared" si="0"/>
        <v>4323</v>
      </c>
      <c r="H9" s="23">
        <f t="shared" si="0"/>
        <v>8083</v>
      </c>
      <c r="I9" s="23">
        <f t="shared" si="0"/>
        <v>8520</v>
      </c>
      <c r="J9" s="23">
        <f t="shared" si="0"/>
        <v>4606</v>
      </c>
      <c r="K9" s="23">
        <f t="shared" si="0"/>
        <v>8694</v>
      </c>
      <c r="L9" s="23">
        <f t="shared" si="0"/>
        <v>6582</v>
      </c>
      <c r="M9" s="23">
        <f t="shared" si="0"/>
        <v>7530</v>
      </c>
      <c r="N9" s="23">
        <f t="shared" si="0"/>
        <v>8448</v>
      </c>
      <c r="O9" s="34">
        <f>+O10+O18+O21</f>
        <v>894</v>
      </c>
      <c r="P9" s="34">
        <f>+P10+P18+P21</f>
        <v>21525</v>
      </c>
      <c r="Q9" s="34">
        <f>+Q10+Q18+Q21</f>
        <v>4283</v>
      </c>
      <c r="R9" s="23">
        <f t="shared" ref="R9:R21" si="1">SUM(G9:Q9)</f>
        <v>83488</v>
      </c>
      <c r="S9" s="48">
        <f t="shared" ref="S9:S21" si="2">+R9/F9</f>
        <v>0.96606148968422023</v>
      </c>
      <c r="T9" s="16"/>
      <c r="V9" t="s">
        <v>65</v>
      </c>
    </row>
    <row r="10" spans="1:22" ht="71.25" customHeight="1" x14ac:dyDescent="0.25">
      <c r="A10" s="19"/>
      <c r="B10" s="1"/>
      <c r="C10" s="8" t="s">
        <v>23</v>
      </c>
      <c r="D10" s="5"/>
      <c r="E10" s="6" t="s">
        <v>22</v>
      </c>
      <c r="F10" s="23">
        <f t="shared" ref="F10:K10" si="3">+F11+F12+F13</f>
        <v>73271</v>
      </c>
      <c r="G10" s="23">
        <f t="shared" si="3"/>
        <v>4006</v>
      </c>
      <c r="H10" s="23">
        <f t="shared" si="3"/>
        <v>7149</v>
      </c>
      <c r="I10" s="23">
        <f t="shared" si="3"/>
        <v>7609</v>
      </c>
      <c r="J10" s="23">
        <f t="shared" si="3"/>
        <v>4088</v>
      </c>
      <c r="K10" s="23">
        <f t="shared" si="3"/>
        <v>7592</v>
      </c>
      <c r="L10" s="23">
        <f>SUM(L11:L13)</f>
        <v>5983</v>
      </c>
      <c r="M10" s="23">
        <f t="shared" ref="M10:N10" si="4">+M11+M12+M13</f>
        <v>6110</v>
      </c>
      <c r="N10" s="23">
        <f t="shared" si="4"/>
        <v>6622</v>
      </c>
      <c r="O10" s="34">
        <f>+O11+O12+O13</f>
        <v>0</v>
      </c>
      <c r="P10" s="34">
        <f>+P11+P12+P13</f>
        <v>17653</v>
      </c>
      <c r="Q10" s="34">
        <f>+Q11+Q12+Q13</f>
        <v>3729</v>
      </c>
      <c r="R10" s="23">
        <f t="shared" si="1"/>
        <v>70541</v>
      </c>
      <c r="S10" s="48">
        <f t="shared" si="2"/>
        <v>0.96274105717132286</v>
      </c>
      <c r="T10" s="51"/>
    </row>
    <row r="11" spans="1:22" ht="27.75" customHeight="1" x14ac:dyDescent="0.25">
      <c r="A11" s="19"/>
      <c r="B11" s="1"/>
      <c r="C11" s="8"/>
      <c r="D11" s="4" t="s">
        <v>24</v>
      </c>
      <c r="E11" s="6" t="s">
        <v>25</v>
      </c>
      <c r="F11" s="24">
        <v>24984</v>
      </c>
      <c r="G11" s="9">
        <v>579</v>
      </c>
      <c r="H11" s="9">
        <v>2045</v>
      </c>
      <c r="I11" s="9">
        <v>3343</v>
      </c>
      <c r="J11" s="9">
        <v>1263</v>
      </c>
      <c r="K11" s="9">
        <v>3044</v>
      </c>
      <c r="L11" s="9">
        <v>2198</v>
      </c>
      <c r="M11" s="9">
        <v>2309</v>
      </c>
      <c r="N11" s="9">
        <v>3083</v>
      </c>
      <c r="O11" s="32">
        <v>0</v>
      </c>
      <c r="P11" s="32">
        <v>5286</v>
      </c>
      <c r="Q11" s="32">
        <v>1637</v>
      </c>
      <c r="R11" s="11">
        <f t="shared" si="1"/>
        <v>24787</v>
      </c>
      <c r="S11" s="48">
        <f t="shared" si="2"/>
        <v>0.99211495357028501</v>
      </c>
      <c r="T11" s="52"/>
    </row>
    <row r="12" spans="1:22" ht="42" customHeight="1" x14ac:dyDescent="0.25">
      <c r="A12" s="19"/>
      <c r="B12" s="1"/>
      <c r="C12" s="20"/>
      <c r="D12" s="4" t="s">
        <v>26</v>
      </c>
      <c r="E12" s="6" t="s">
        <v>22</v>
      </c>
      <c r="F12" s="24">
        <v>7634</v>
      </c>
      <c r="G12" s="25">
        <v>0</v>
      </c>
      <c r="H12" s="25">
        <v>0</v>
      </c>
      <c r="I12" s="33">
        <v>681</v>
      </c>
      <c r="J12" s="33">
        <v>347</v>
      </c>
      <c r="K12" s="33">
        <v>1516</v>
      </c>
      <c r="L12" s="33">
        <v>215</v>
      </c>
      <c r="M12" s="33">
        <v>424</v>
      </c>
      <c r="N12" s="33">
        <v>2463</v>
      </c>
      <c r="O12" s="33">
        <v>0</v>
      </c>
      <c r="P12" s="33">
        <v>1605</v>
      </c>
      <c r="Q12" s="33">
        <v>0</v>
      </c>
      <c r="R12" s="54">
        <f t="shared" si="1"/>
        <v>7251</v>
      </c>
      <c r="S12" s="48">
        <f t="shared" si="2"/>
        <v>0.94982970919570342</v>
      </c>
      <c r="T12" s="52"/>
    </row>
    <row r="13" spans="1:22" ht="43.5" customHeight="1" x14ac:dyDescent="0.25">
      <c r="A13" s="19"/>
      <c r="B13" s="1"/>
      <c r="C13" s="20"/>
      <c r="D13" s="4" t="s">
        <v>27</v>
      </c>
      <c r="E13" s="6" t="s">
        <v>22</v>
      </c>
      <c r="F13" s="11">
        <v>40653</v>
      </c>
      <c r="G13" s="11">
        <v>3427</v>
      </c>
      <c r="H13" s="11">
        <v>5104</v>
      </c>
      <c r="I13" s="11">
        <v>3585</v>
      </c>
      <c r="J13" s="11">
        <v>2478</v>
      </c>
      <c r="K13" s="11">
        <v>3032</v>
      </c>
      <c r="L13" s="11">
        <v>3570</v>
      </c>
      <c r="M13" s="11">
        <v>3377</v>
      </c>
      <c r="N13" s="31">
        <v>1076</v>
      </c>
      <c r="O13" s="31">
        <v>0</v>
      </c>
      <c r="P13" s="31">
        <v>10762</v>
      </c>
      <c r="Q13" s="31">
        <v>2092</v>
      </c>
      <c r="R13" s="11">
        <f t="shared" si="1"/>
        <v>38503</v>
      </c>
      <c r="S13" s="48">
        <f t="shared" si="2"/>
        <v>0.94711337416672814</v>
      </c>
      <c r="T13" s="53"/>
    </row>
    <row r="14" spans="1:22" ht="76.5" customHeight="1" x14ac:dyDescent="0.25">
      <c r="A14" s="19"/>
      <c r="B14" s="1"/>
      <c r="C14" s="4" t="s">
        <v>28</v>
      </c>
      <c r="D14" s="29"/>
      <c r="E14" s="6" t="s">
        <v>29</v>
      </c>
      <c r="F14" s="26">
        <f t="shared" ref="F14:K14" si="5">+F15+F16+F17</f>
        <v>13502</v>
      </c>
      <c r="G14" s="27">
        <f t="shared" si="5"/>
        <v>1013</v>
      </c>
      <c r="H14" s="27">
        <f t="shared" si="5"/>
        <v>1173</v>
      </c>
      <c r="I14" s="27">
        <f t="shared" si="5"/>
        <v>1017</v>
      </c>
      <c r="J14" s="27">
        <f t="shared" si="5"/>
        <v>774</v>
      </c>
      <c r="K14" s="27">
        <f t="shared" si="5"/>
        <v>991</v>
      </c>
      <c r="L14" s="27">
        <f>SUM(L15:L17)</f>
        <v>1262</v>
      </c>
      <c r="M14" s="27">
        <f>+M15+M16+M17</f>
        <v>840</v>
      </c>
      <c r="N14" s="27">
        <f>+N15+N16+N17</f>
        <v>1038</v>
      </c>
      <c r="O14" s="38">
        <f>+O15+O16+O17</f>
        <v>1075</v>
      </c>
      <c r="P14" s="38">
        <f>+P15+P16+P17</f>
        <v>1125</v>
      </c>
      <c r="Q14" s="38">
        <f>+Q15+Q16+Q17</f>
        <v>1430</v>
      </c>
      <c r="R14" s="23">
        <f t="shared" si="1"/>
        <v>11738</v>
      </c>
      <c r="S14" s="48">
        <f t="shared" si="2"/>
        <v>0.86935268849059399</v>
      </c>
      <c r="T14" s="10"/>
    </row>
    <row r="15" spans="1:22" ht="31.5" customHeight="1" x14ac:dyDescent="0.25">
      <c r="A15" s="19"/>
      <c r="B15" s="1"/>
      <c r="C15" s="1"/>
      <c r="D15" s="4" t="s">
        <v>30</v>
      </c>
      <c r="E15" s="6" t="s">
        <v>29</v>
      </c>
      <c r="F15" s="24">
        <v>10500</v>
      </c>
      <c r="G15" s="9">
        <v>627</v>
      </c>
      <c r="H15" s="9">
        <v>1084</v>
      </c>
      <c r="I15" s="9">
        <v>973</v>
      </c>
      <c r="J15" s="9">
        <v>727</v>
      </c>
      <c r="K15" s="9">
        <v>932</v>
      </c>
      <c r="L15" s="9">
        <v>1230</v>
      </c>
      <c r="M15" s="9">
        <v>805</v>
      </c>
      <c r="N15" s="9">
        <v>1004</v>
      </c>
      <c r="O15" s="32">
        <v>1035</v>
      </c>
      <c r="P15" s="32">
        <v>1006</v>
      </c>
      <c r="Q15" s="32">
        <v>1237</v>
      </c>
      <c r="R15" s="11">
        <f t="shared" si="1"/>
        <v>10660</v>
      </c>
      <c r="S15" s="48">
        <f t="shared" si="2"/>
        <v>1.0152380952380953</v>
      </c>
      <c r="T15" s="7"/>
    </row>
    <row r="16" spans="1:22" ht="39" customHeight="1" x14ac:dyDescent="0.25">
      <c r="A16" s="19"/>
      <c r="B16" s="1"/>
      <c r="C16" s="1"/>
      <c r="D16" s="4" t="s">
        <v>31</v>
      </c>
      <c r="E16" s="6" t="s">
        <v>29</v>
      </c>
      <c r="F16" s="24">
        <v>400</v>
      </c>
      <c r="G16" s="11">
        <v>18</v>
      </c>
      <c r="H16" s="11">
        <v>81</v>
      </c>
      <c r="I16" s="31">
        <v>44</v>
      </c>
      <c r="J16" s="31">
        <v>44</v>
      </c>
      <c r="K16" s="31">
        <v>41</v>
      </c>
      <c r="L16" s="31">
        <v>29</v>
      </c>
      <c r="M16" s="31">
        <v>30</v>
      </c>
      <c r="N16" s="31">
        <v>34</v>
      </c>
      <c r="O16" s="31">
        <v>40</v>
      </c>
      <c r="P16" s="31">
        <v>19</v>
      </c>
      <c r="Q16" s="31">
        <v>41</v>
      </c>
      <c r="R16" s="11">
        <f t="shared" si="1"/>
        <v>421</v>
      </c>
      <c r="S16" s="48">
        <f t="shared" si="2"/>
        <v>1.0525</v>
      </c>
      <c r="T16" s="7"/>
    </row>
    <row r="17" spans="1:20" ht="48" customHeight="1" x14ac:dyDescent="0.25">
      <c r="A17" s="19"/>
      <c r="B17" s="1"/>
      <c r="C17" s="1"/>
      <c r="D17" s="4" t="s">
        <v>32</v>
      </c>
      <c r="E17" s="6" t="s">
        <v>29</v>
      </c>
      <c r="F17" s="24">
        <v>2602</v>
      </c>
      <c r="G17" s="9">
        <v>368</v>
      </c>
      <c r="H17" s="9">
        <v>8</v>
      </c>
      <c r="I17" s="9">
        <v>0</v>
      </c>
      <c r="J17" s="9">
        <v>3</v>
      </c>
      <c r="K17" s="32">
        <v>18</v>
      </c>
      <c r="L17" s="32">
        <v>3</v>
      </c>
      <c r="M17" s="32">
        <v>5</v>
      </c>
      <c r="N17" s="32">
        <v>0</v>
      </c>
      <c r="O17" s="32">
        <v>0</v>
      </c>
      <c r="P17" s="32">
        <v>100</v>
      </c>
      <c r="Q17" s="32">
        <v>152</v>
      </c>
      <c r="R17" s="11">
        <f t="shared" si="1"/>
        <v>657</v>
      </c>
      <c r="S17" s="48">
        <f t="shared" si="2"/>
        <v>0.25249807840122984</v>
      </c>
      <c r="T17" s="10"/>
    </row>
    <row r="18" spans="1:20" ht="69" customHeight="1" x14ac:dyDescent="0.25">
      <c r="A18" s="19"/>
      <c r="B18" s="1"/>
      <c r="C18" s="4" t="s">
        <v>33</v>
      </c>
      <c r="D18" s="29"/>
      <c r="E18" s="6" t="s">
        <v>22</v>
      </c>
      <c r="F18" s="26">
        <f t="shared" ref="F18:K18" si="6">+F19+F20</f>
        <v>7145</v>
      </c>
      <c r="G18" s="27">
        <f t="shared" si="6"/>
        <v>317</v>
      </c>
      <c r="H18" s="27">
        <f t="shared" si="6"/>
        <v>523</v>
      </c>
      <c r="I18" s="27">
        <f t="shared" si="6"/>
        <v>438</v>
      </c>
      <c r="J18" s="27">
        <f t="shared" si="6"/>
        <v>390</v>
      </c>
      <c r="K18" s="27">
        <f t="shared" si="6"/>
        <v>551</v>
      </c>
      <c r="L18" s="27">
        <f>SUM(L19:L20)</f>
        <v>559</v>
      </c>
      <c r="M18" s="38">
        <f t="shared" ref="M18:N18" si="7">+M19+M20</f>
        <v>999</v>
      </c>
      <c r="N18" s="34">
        <f t="shared" si="7"/>
        <v>1288</v>
      </c>
      <c r="O18" s="34">
        <f>+O19+O20</f>
        <v>782</v>
      </c>
      <c r="P18" s="34">
        <f>+P19+P20</f>
        <v>541</v>
      </c>
      <c r="Q18" s="34">
        <f>+Q19+Q20</f>
        <v>554</v>
      </c>
      <c r="R18" s="23">
        <f t="shared" si="1"/>
        <v>6942</v>
      </c>
      <c r="S18" s="48">
        <f t="shared" si="2"/>
        <v>0.97158852344296709</v>
      </c>
      <c r="T18" s="10"/>
    </row>
    <row r="19" spans="1:20" ht="36.75" customHeight="1" x14ac:dyDescent="0.25">
      <c r="A19" s="19"/>
      <c r="B19" s="1"/>
      <c r="C19" s="8"/>
      <c r="D19" s="4" t="s">
        <v>34</v>
      </c>
      <c r="E19" s="6" t="s">
        <v>25</v>
      </c>
      <c r="F19" s="24">
        <v>3925</v>
      </c>
      <c r="G19" s="11">
        <v>229</v>
      </c>
      <c r="H19" s="11">
        <v>388</v>
      </c>
      <c r="I19" s="11">
        <v>363</v>
      </c>
      <c r="J19" s="11">
        <v>257</v>
      </c>
      <c r="K19" s="11">
        <v>463</v>
      </c>
      <c r="L19" s="11">
        <v>428</v>
      </c>
      <c r="M19" s="11">
        <v>946</v>
      </c>
      <c r="N19" s="31">
        <v>1219</v>
      </c>
      <c r="O19" s="31">
        <v>754</v>
      </c>
      <c r="P19" s="31">
        <v>481</v>
      </c>
      <c r="Q19" s="31">
        <v>436</v>
      </c>
      <c r="R19" s="11">
        <f t="shared" si="1"/>
        <v>5964</v>
      </c>
      <c r="S19" s="48">
        <f t="shared" si="2"/>
        <v>1.5194904458598726</v>
      </c>
      <c r="T19" s="10"/>
    </row>
    <row r="20" spans="1:20" ht="35.25" customHeight="1" x14ac:dyDescent="0.25">
      <c r="A20" s="19"/>
      <c r="B20" s="1"/>
      <c r="C20" s="8"/>
      <c r="D20" s="4" t="s">
        <v>35</v>
      </c>
      <c r="E20" s="6" t="s">
        <v>25</v>
      </c>
      <c r="F20" s="24">
        <v>3220</v>
      </c>
      <c r="G20" s="9">
        <v>88</v>
      </c>
      <c r="H20" s="9">
        <v>135</v>
      </c>
      <c r="I20" s="9">
        <v>75</v>
      </c>
      <c r="J20" s="9">
        <v>133</v>
      </c>
      <c r="K20" s="9">
        <v>88</v>
      </c>
      <c r="L20" s="9">
        <v>131</v>
      </c>
      <c r="M20" s="9">
        <v>53</v>
      </c>
      <c r="N20" s="9">
        <v>69</v>
      </c>
      <c r="O20" s="32">
        <v>28</v>
      </c>
      <c r="P20" s="32">
        <v>60</v>
      </c>
      <c r="Q20" s="32">
        <v>118</v>
      </c>
      <c r="R20" s="11">
        <f t="shared" si="1"/>
        <v>978</v>
      </c>
      <c r="S20" s="48">
        <f t="shared" si="2"/>
        <v>0.30372670807453417</v>
      </c>
      <c r="T20" s="10"/>
    </row>
    <row r="21" spans="1:20" ht="73.5" customHeight="1" x14ac:dyDescent="0.25">
      <c r="A21" s="19"/>
      <c r="B21" s="1"/>
      <c r="C21" s="13" t="s">
        <v>36</v>
      </c>
      <c r="D21" s="29"/>
      <c r="E21" s="6" t="s">
        <v>22</v>
      </c>
      <c r="F21" s="26">
        <v>6005</v>
      </c>
      <c r="G21" s="28" t="s">
        <v>37</v>
      </c>
      <c r="H21" s="27">
        <v>411</v>
      </c>
      <c r="I21" s="27">
        <v>473</v>
      </c>
      <c r="J21" s="27">
        <v>128</v>
      </c>
      <c r="K21" s="27">
        <v>551</v>
      </c>
      <c r="L21" s="27">
        <v>40</v>
      </c>
      <c r="M21" s="27">
        <v>421</v>
      </c>
      <c r="N21" s="27">
        <v>538</v>
      </c>
      <c r="O21" s="38">
        <v>112</v>
      </c>
      <c r="P21" s="38">
        <v>3331</v>
      </c>
      <c r="Q21" s="38">
        <v>0</v>
      </c>
      <c r="R21" s="23">
        <f t="shared" si="1"/>
        <v>6005</v>
      </c>
      <c r="S21" s="48">
        <f t="shared" si="2"/>
        <v>1</v>
      </c>
      <c r="T21" s="50"/>
    </row>
    <row r="22" spans="1:20" ht="3.75" customHeight="1" x14ac:dyDescent="0.25">
      <c r="A22" s="39"/>
      <c r="B22" s="40"/>
      <c r="C22" s="41"/>
      <c r="D22" s="42"/>
      <c r="E22" s="43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55"/>
      <c r="S22" s="46"/>
      <c r="T22" s="47"/>
    </row>
    <row r="23" spans="1:20" ht="80.25" customHeight="1" x14ac:dyDescent="0.25">
      <c r="A23" s="19"/>
      <c r="B23" s="21"/>
      <c r="C23" s="21"/>
      <c r="D23" s="14" t="s">
        <v>38</v>
      </c>
      <c r="E23" s="6" t="s">
        <v>39</v>
      </c>
      <c r="F23" s="24">
        <v>13767</v>
      </c>
      <c r="G23" s="11">
        <v>1516</v>
      </c>
      <c r="H23" s="11">
        <v>1465</v>
      </c>
      <c r="I23" s="11">
        <v>1121</v>
      </c>
      <c r="J23" s="11">
        <v>931</v>
      </c>
      <c r="K23" s="11">
        <v>1307</v>
      </c>
      <c r="L23" s="11">
        <v>1374</v>
      </c>
      <c r="M23" s="11">
        <v>1000</v>
      </c>
      <c r="N23" s="31">
        <v>1493</v>
      </c>
      <c r="O23" s="31">
        <v>1622</v>
      </c>
      <c r="P23" s="31">
        <v>1299</v>
      </c>
      <c r="Q23" s="31">
        <v>1183</v>
      </c>
      <c r="R23" s="11">
        <f t="shared" ref="R23:R28" si="8">SUM(G23:Q23)</f>
        <v>14311</v>
      </c>
      <c r="S23" s="48">
        <f t="shared" ref="S23:S28" si="9">+R23/F23</f>
        <v>1.0395147817244135</v>
      </c>
      <c r="T23" s="10"/>
    </row>
    <row r="24" spans="1:20" ht="69.75" customHeight="1" x14ac:dyDescent="0.25">
      <c r="A24" s="19"/>
      <c r="B24" s="21"/>
      <c r="C24" s="21"/>
      <c r="D24" s="14" t="s">
        <v>40</v>
      </c>
      <c r="E24" s="6" t="s">
        <v>41</v>
      </c>
      <c r="F24" s="24">
        <v>750</v>
      </c>
      <c r="G24" s="9">
        <v>11</v>
      </c>
      <c r="H24" s="9">
        <v>42</v>
      </c>
      <c r="I24" s="9">
        <v>61</v>
      </c>
      <c r="J24" s="9">
        <v>38</v>
      </c>
      <c r="K24" s="9">
        <v>40</v>
      </c>
      <c r="L24" s="9">
        <v>45</v>
      </c>
      <c r="M24" s="9">
        <v>45</v>
      </c>
      <c r="N24" s="9">
        <v>8</v>
      </c>
      <c r="O24" s="32">
        <v>3</v>
      </c>
      <c r="P24" s="32">
        <v>114</v>
      </c>
      <c r="Q24" s="32">
        <v>30</v>
      </c>
      <c r="R24" s="11">
        <f t="shared" si="8"/>
        <v>437</v>
      </c>
      <c r="S24" s="48">
        <f t="shared" si="9"/>
        <v>0.58266666666666667</v>
      </c>
      <c r="T24" s="10"/>
    </row>
    <row r="25" spans="1:20" ht="30" customHeight="1" x14ac:dyDescent="0.25">
      <c r="A25" s="19"/>
      <c r="B25" s="21"/>
      <c r="C25" s="21"/>
      <c r="D25" s="14" t="s">
        <v>42</v>
      </c>
      <c r="E25" s="6" t="s">
        <v>41</v>
      </c>
      <c r="F25" s="24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1</v>
      </c>
      <c r="N25" s="9">
        <v>0</v>
      </c>
      <c r="O25" s="32">
        <v>0</v>
      </c>
      <c r="P25" s="32">
        <v>0</v>
      </c>
      <c r="Q25" s="32">
        <v>0</v>
      </c>
      <c r="R25" s="11">
        <f t="shared" si="8"/>
        <v>1</v>
      </c>
      <c r="S25" s="48">
        <f t="shared" si="9"/>
        <v>1</v>
      </c>
      <c r="T25" s="15"/>
    </row>
    <row r="26" spans="1:20" ht="54.75" customHeight="1" x14ac:dyDescent="0.25">
      <c r="A26" s="19"/>
      <c r="B26" s="21"/>
      <c r="C26" s="21"/>
      <c r="D26" s="14" t="s">
        <v>43</v>
      </c>
      <c r="E26" s="6" t="s">
        <v>41</v>
      </c>
      <c r="F26" s="24">
        <v>1200</v>
      </c>
      <c r="G26" s="11">
        <v>109</v>
      </c>
      <c r="H26" s="11">
        <v>124</v>
      </c>
      <c r="I26" s="31">
        <v>85</v>
      </c>
      <c r="J26" s="31">
        <v>112</v>
      </c>
      <c r="K26" s="31">
        <v>90</v>
      </c>
      <c r="L26" s="31">
        <v>130</v>
      </c>
      <c r="M26" s="31">
        <v>138</v>
      </c>
      <c r="N26" s="31">
        <v>123</v>
      </c>
      <c r="O26" s="31">
        <v>140</v>
      </c>
      <c r="P26" s="31">
        <v>99</v>
      </c>
      <c r="Q26" s="31">
        <v>133</v>
      </c>
      <c r="R26" s="11">
        <f t="shared" si="8"/>
        <v>1283</v>
      </c>
      <c r="S26" s="48">
        <f t="shared" si="9"/>
        <v>1.0691666666666666</v>
      </c>
      <c r="T26" s="49"/>
    </row>
    <row r="27" spans="1:20" ht="30.75" customHeight="1" x14ac:dyDescent="0.25">
      <c r="A27" s="19"/>
      <c r="B27" s="21"/>
      <c r="C27" s="21"/>
      <c r="D27" s="14" t="s">
        <v>44</v>
      </c>
      <c r="E27" s="6" t="s">
        <v>45</v>
      </c>
      <c r="F27" s="24">
        <v>3231</v>
      </c>
      <c r="G27" s="9">
        <v>111</v>
      </c>
      <c r="H27" s="9">
        <v>224</v>
      </c>
      <c r="I27" s="32">
        <v>290</v>
      </c>
      <c r="J27" s="32">
        <v>304</v>
      </c>
      <c r="K27" s="32">
        <v>364</v>
      </c>
      <c r="L27" s="32">
        <v>378</v>
      </c>
      <c r="M27" s="32">
        <v>286</v>
      </c>
      <c r="N27" s="32">
        <v>233</v>
      </c>
      <c r="O27" s="32">
        <v>213</v>
      </c>
      <c r="P27" s="32">
        <v>154</v>
      </c>
      <c r="Q27" s="32">
        <v>285</v>
      </c>
      <c r="R27" s="11">
        <f t="shared" si="8"/>
        <v>2842</v>
      </c>
      <c r="S27" s="48">
        <f t="shared" si="9"/>
        <v>0.87960383782110807</v>
      </c>
      <c r="T27" s="15"/>
    </row>
    <row r="28" spans="1:20" ht="44.25" customHeight="1" x14ac:dyDescent="0.25">
      <c r="A28" s="19"/>
      <c r="B28" s="1"/>
      <c r="C28" s="21"/>
      <c r="D28" s="14" t="s">
        <v>46</v>
      </c>
      <c r="E28" s="6" t="s">
        <v>47</v>
      </c>
      <c r="F28" s="24">
        <v>148025</v>
      </c>
      <c r="G28" s="11">
        <v>3861</v>
      </c>
      <c r="H28" s="11">
        <v>8605</v>
      </c>
      <c r="I28" s="11">
        <v>18760</v>
      </c>
      <c r="J28" s="11">
        <v>6361</v>
      </c>
      <c r="K28" s="11">
        <v>15567</v>
      </c>
      <c r="L28" s="11">
        <v>10836</v>
      </c>
      <c r="M28" s="11">
        <v>6718</v>
      </c>
      <c r="N28" s="11">
        <v>30569</v>
      </c>
      <c r="O28" s="31">
        <v>546</v>
      </c>
      <c r="P28" s="31">
        <v>51272</v>
      </c>
      <c r="Q28" s="31">
        <v>5115</v>
      </c>
      <c r="R28" s="11">
        <f t="shared" si="8"/>
        <v>158210</v>
      </c>
      <c r="S28" s="48">
        <f t="shared" si="9"/>
        <v>1.0688059449417329</v>
      </c>
      <c r="T28" s="7"/>
    </row>
    <row r="29" spans="1:20" ht="30.75" customHeight="1" x14ac:dyDescent="0.25">
      <c r="A29" s="67" t="s">
        <v>8</v>
      </c>
      <c r="B29" s="68"/>
      <c r="C29" s="80" t="s">
        <v>48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2"/>
    </row>
    <row r="30" spans="1:20" ht="23.25" customHeight="1" x14ac:dyDescent="0.25">
      <c r="A30" s="67" t="s">
        <v>10</v>
      </c>
      <c r="B30" s="68"/>
      <c r="C30" s="69" t="s">
        <v>49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1"/>
    </row>
    <row r="31" spans="1:20" ht="61.5" customHeight="1" x14ac:dyDescent="0.25">
      <c r="A31" s="17">
        <v>2</v>
      </c>
      <c r="B31" s="22" t="s">
        <v>50</v>
      </c>
      <c r="C31" s="3"/>
      <c r="D31" s="3"/>
      <c r="E31" s="2" t="s">
        <v>51</v>
      </c>
      <c r="F31" s="26">
        <f t="shared" ref="F31:N31" si="10">+F32+F33</f>
        <v>75610</v>
      </c>
      <c r="G31" s="27">
        <f t="shared" si="10"/>
        <v>2451</v>
      </c>
      <c r="H31" s="27">
        <f t="shared" si="10"/>
        <v>6720</v>
      </c>
      <c r="I31" s="27">
        <f t="shared" si="10"/>
        <v>5505</v>
      </c>
      <c r="J31" s="27">
        <f t="shared" si="10"/>
        <v>4898</v>
      </c>
      <c r="K31" s="27">
        <f t="shared" si="10"/>
        <v>5285</v>
      </c>
      <c r="L31" s="27">
        <f t="shared" si="10"/>
        <v>7004</v>
      </c>
      <c r="M31" s="27">
        <f t="shared" si="10"/>
        <v>5681</v>
      </c>
      <c r="N31" s="38">
        <f t="shared" si="10"/>
        <v>6134</v>
      </c>
      <c r="O31" s="38">
        <f>+O32+O33</f>
        <v>6119</v>
      </c>
      <c r="P31" s="38">
        <f>+P32+P33</f>
        <v>6282</v>
      </c>
      <c r="Q31" s="38">
        <f>+Q32+Q33</f>
        <v>7064</v>
      </c>
      <c r="R31" s="23">
        <f>SUM(G31:Q31)</f>
        <v>63143</v>
      </c>
      <c r="S31" s="48">
        <f>+R31/F31</f>
        <v>0.83511440285676497</v>
      </c>
      <c r="T31" s="16"/>
    </row>
    <row r="32" spans="1:20" ht="83.25" customHeight="1" x14ac:dyDescent="0.25">
      <c r="A32" s="3"/>
      <c r="B32" s="12"/>
      <c r="C32" s="4" t="s">
        <v>52</v>
      </c>
      <c r="D32" s="5"/>
      <c r="E32" s="6" t="s">
        <v>51</v>
      </c>
      <c r="F32" s="26">
        <v>74185</v>
      </c>
      <c r="G32" s="23">
        <v>2428</v>
      </c>
      <c r="H32" s="23">
        <v>6626</v>
      </c>
      <c r="I32" s="23">
        <v>5463</v>
      </c>
      <c r="J32" s="23">
        <v>4801</v>
      </c>
      <c r="K32" s="23">
        <v>5222</v>
      </c>
      <c r="L32" s="23">
        <v>6899</v>
      </c>
      <c r="M32" s="23">
        <v>5598</v>
      </c>
      <c r="N32" s="34">
        <v>6031</v>
      </c>
      <c r="O32" s="34">
        <v>6019</v>
      </c>
      <c r="P32" s="34">
        <v>6204</v>
      </c>
      <c r="Q32" s="34">
        <v>6985</v>
      </c>
      <c r="R32" s="23">
        <f>SUM(G32:Q32)</f>
        <v>62276</v>
      </c>
      <c r="S32" s="48">
        <f>+R32/F32</f>
        <v>0.8394688953292444</v>
      </c>
      <c r="T32" s="10"/>
    </row>
    <row r="33" spans="1:20" ht="95.25" customHeight="1" x14ac:dyDescent="0.25">
      <c r="A33" s="3"/>
      <c r="B33" s="1"/>
      <c r="C33" s="4" t="s">
        <v>53</v>
      </c>
      <c r="D33" s="5"/>
      <c r="E33" s="6" t="s">
        <v>51</v>
      </c>
      <c r="F33" s="26">
        <v>1425</v>
      </c>
      <c r="G33" s="23">
        <v>23</v>
      </c>
      <c r="H33" s="23">
        <v>94</v>
      </c>
      <c r="I33" s="23">
        <v>42</v>
      </c>
      <c r="J33" s="23">
        <v>97</v>
      </c>
      <c r="K33" s="34">
        <v>63</v>
      </c>
      <c r="L33" s="34">
        <v>105</v>
      </c>
      <c r="M33" s="34">
        <v>83</v>
      </c>
      <c r="N33" s="34">
        <v>103</v>
      </c>
      <c r="O33" s="34">
        <v>100</v>
      </c>
      <c r="P33" s="34">
        <v>78</v>
      </c>
      <c r="Q33" s="34">
        <v>79</v>
      </c>
      <c r="R33" s="23">
        <f>SUM(G33:Q33)</f>
        <v>867</v>
      </c>
      <c r="S33" s="48">
        <f>+R33/F33</f>
        <v>0.60842105263157897</v>
      </c>
      <c r="T33" s="10"/>
    </row>
    <row r="34" spans="1:20" x14ac:dyDescent="0.25">
      <c r="G34" s="30"/>
    </row>
    <row r="35" spans="1:20" x14ac:dyDescent="0.25">
      <c r="G35" s="30"/>
    </row>
    <row r="36" spans="1:20" x14ac:dyDescent="0.25">
      <c r="G36" s="30"/>
    </row>
  </sheetData>
  <mergeCells count="16">
    <mergeCell ref="A30:B30"/>
    <mergeCell ref="C30:T30"/>
    <mergeCell ref="A7:B7"/>
    <mergeCell ref="C7:T7"/>
    <mergeCell ref="A5:B5"/>
    <mergeCell ref="C5:T5"/>
    <mergeCell ref="A6:B6"/>
    <mergeCell ref="C6:T6"/>
    <mergeCell ref="A29:B29"/>
    <mergeCell ref="C29:T29"/>
    <mergeCell ref="A2:T2"/>
    <mergeCell ref="A3:B3"/>
    <mergeCell ref="C3:T3"/>
    <mergeCell ref="A1:T1"/>
    <mergeCell ref="A4:B4"/>
    <mergeCell ref="C4:T4"/>
  </mergeCells>
  <printOptions horizontalCentered="1"/>
  <pageMargins left="0.31496062992125984" right="0.31496062992125984" top="0.74803149606299213" bottom="0.74803149606299213" header="0.31496062992125984" footer="0.31496062992125984"/>
  <pageSetup paperSize="345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2025-11-28T13:26:04Z</cp:lastPrinted>
  <dcterms:created xsi:type="dcterms:W3CDTF">2025-01-29T17:41:05Z</dcterms:created>
  <dcterms:modified xsi:type="dcterms:W3CDTF">2025-12-04T16:51:33Z</dcterms:modified>
</cp:coreProperties>
</file>