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OCTUBRE\"/>
    </mc:Choice>
  </mc:AlternateContent>
  <xr:revisionPtr revIDLastSave="0" documentId="8_{C0251DB1-E011-400A-AF63-4C834C250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Q32" i="1"/>
  <c r="Q31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P31" i="1"/>
  <c r="P18" i="1"/>
  <c r="P14" i="1"/>
  <c r="P10" i="1"/>
  <c r="P9" i="1"/>
  <c r="O18" i="1" l="1"/>
  <c r="O14" i="1"/>
  <c r="O10" i="1"/>
  <c r="O9" i="1" l="1"/>
  <c r="O31" i="1"/>
  <c r="N10" i="1"/>
  <c r="N31" i="1" l="1"/>
  <c r="N18" i="1"/>
  <c r="N14" i="1"/>
  <c r="N9" i="1" l="1"/>
  <c r="M31" i="1" l="1"/>
  <c r="M18" i="1"/>
  <c r="M14" i="1"/>
  <c r="M10" i="1"/>
  <c r="L31" i="1"/>
  <c r="L18" i="1"/>
  <c r="L14" i="1"/>
  <c r="L10" i="1"/>
  <c r="K31" i="1"/>
  <c r="K18" i="1"/>
  <c r="K14" i="1"/>
  <c r="K10" i="1"/>
  <c r="M9" i="1" l="1"/>
  <c r="L9" i="1"/>
  <c r="K9" i="1"/>
  <c r="J18" i="1"/>
  <c r="J14" i="1"/>
  <c r="J10" i="1"/>
  <c r="J31" i="1"/>
  <c r="I31" i="1"/>
  <c r="I18" i="1"/>
  <c r="I14" i="1"/>
  <c r="I10" i="1"/>
  <c r="J9" i="1" l="1"/>
  <c r="I9" i="1"/>
  <c r="F31" i="1"/>
  <c r="F18" i="1"/>
  <c r="F14" i="1"/>
  <c r="F10" i="1"/>
  <c r="R33" i="1"/>
  <c r="R32" i="1"/>
  <c r="R28" i="1"/>
  <c r="R27" i="1"/>
  <c r="R26" i="1"/>
  <c r="R21" i="1"/>
  <c r="R20" i="1"/>
  <c r="R19" i="1"/>
  <c r="R16" i="1"/>
  <c r="R13" i="1"/>
  <c r="R12" i="1"/>
  <c r="R11" i="1"/>
  <c r="H14" i="1"/>
  <c r="H10" i="1"/>
  <c r="H31" i="1"/>
  <c r="H18" i="1"/>
  <c r="R24" i="1"/>
  <c r="R23" i="1"/>
  <c r="R17" i="1"/>
  <c r="R15" i="1"/>
  <c r="G31" i="1"/>
  <c r="G18" i="1"/>
  <c r="G14" i="1"/>
  <c r="G10" i="1"/>
  <c r="R10" i="1" l="1"/>
  <c r="R31" i="1"/>
  <c r="R18" i="1"/>
  <c r="F9" i="1"/>
  <c r="H9" i="1"/>
  <c r="G9" i="1"/>
  <c r="R9" i="1" l="1"/>
  <c r="R14" i="1" l="1"/>
  <c r="R25" i="1"/>
</calcChain>
</file>

<file path=xl/sharedStrings.xml><?xml version="1.0" encoding="utf-8"?>
<sst xmlns="http://schemas.openxmlformats.org/spreadsheetml/2006/main" count="82" uniqueCount="66">
  <si>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</si>
  <si>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</si>
  <si>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</si>
  <si>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</si>
  <si>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</si>
  <si>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</si>
  <si>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</si>
  <si>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</si>
  <si>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</si>
  <si>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</si>
  <si>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</si>
  <si>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</si>
  <si>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</si>
  <si>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</si>
  <si>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</si>
  <si>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</si>
  <si>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</si>
  <si>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</si>
  <si>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</si>
  <si>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</si>
  <si>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</si>
  <si>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</si>
  <si>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</si>
  <si>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</si>
  <si>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</si>
  <si>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</si>
  <si>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</si>
  <si>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</si>
  <si>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</si>
  <si>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</si>
  <si>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</si>
  <si>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</si>
  <si>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</si>
  <si>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</si>
  <si>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</si>
  <si>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</si>
  <si>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</si>
  <si>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</si>
  <si>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</si>
  <si>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</si>
  <si>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</si>
  <si>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</si>
  <si>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</si>
  <si>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</si>
  <si>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</si>
  <si>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</si>
  <si>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</si>
  <si>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</si>
  <si>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</si>
  <si>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</si>
  <si>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</si>
  <si>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</si>
  <si>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</si>
  <si>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</si>
  <si>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</si>
  <si>
    <t>MARZO</t>
  </si>
  <si>
    <t>ABRIL</t>
  </si>
  <si>
    <t>META VIGENTE</t>
  </si>
  <si>
    <t>JUNIO</t>
  </si>
  <si>
    <t>JULIO</t>
  </si>
  <si>
    <t>AGOSTO</t>
  </si>
  <si>
    <t>SEPTIEMBRE</t>
  </si>
  <si>
    <t xml:space="preserve">MAYO </t>
  </si>
  <si>
    <t>OCTUBRE</t>
  </si>
  <si>
    <t>Debido a los informes proporcionados por los Departamentos vinculados a este Subproducto, se alcanzó el 100% de la meta física del mismo en el mes de octubre del año en curso, debido principalmente a las actividades realizadas por la celebración del Dia del Niño en  escuelas de las aldeas de El Conacaste, El Guayabo, el Pinalito y Caserio plan del Jocote del  Departamento de Chiquimula, asi como labor informativa sobre los derechos de los consumidores y usuarios en materia de consumo  que realizaron las Sedes Departamentales  a los comercios locales.</t>
  </si>
  <si>
    <t>En el mes de octubre,  se reporta las metas físicas pendientes de reportar de los meses de agosto y septiembre, debido a que fue aprobado el incremento de la meta física del Subproducto, adicionalmente a ello, se reporta las metas físicas ejecutadas en el mes de octubre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</si>
</sst>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2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i/>
      <sz val="6"/>
      <color theme="1"/>
      <name val="Candara"/>
      <family val="2"/>
    </font>
    <font>
      <b/>
      <i/>
      <sz val="7"/>
      <name val="Times New Roman"/>
      <family val="1"/>
    </font>
    <font>
      <b/>
      <i/>
      <sz val="7"/>
      <color theme="1"/>
      <name val="Candara"/>
      <family val="2"/>
    </font>
    <font>
      <sz val="10.5"/>
      <color theme="1"/>
      <name val="Candara"/>
      <family val="2"/>
    </font>
    <font>
      <sz val="9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85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1" fillId="3" borderId="4" xfId="2" applyFont="1" applyFill="1" applyBorder="1"/>
    <xf numFmtId="0" fontId="22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3" fontId="24" fillId="3" borderId="4" xfId="1" applyNumberFormat="1" applyFont="1" applyFill="1" applyBorder="1" applyAlignment="1">
      <alignment horizontal="center" vertical="center" wrapText="1"/>
    </xf>
    <xf numFmtId="3" fontId="25" fillId="0" borderId="4" xfId="1" applyNumberFormat="1" applyFont="1" applyBorder="1" applyAlignment="1">
      <alignment horizontal="center" vertical="center"/>
    </xf>
    <xf numFmtId="3" fontId="23" fillId="3" borderId="4" xfId="1" applyNumberFormat="1" applyFont="1" applyFill="1" applyBorder="1" applyAlignment="1">
      <alignment horizontal="center" vertical="center" wrapText="1"/>
    </xf>
    <xf numFmtId="3" fontId="26" fillId="3" borderId="4" xfId="0" applyNumberFormat="1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3" fontId="0" fillId="0" borderId="0" xfId="0" applyNumberFormat="1"/>
    <xf numFmtId="3" fontId="17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 wrapText="1"/>
    </xf>
    <xf numFmtId="0" fontId="27" fillId="7" borderId="4" xfId="1" applyFont="1" applyFill="1" applyBorder="1" applyAlignment="1">
      <alignment horizontal="center" vertical="center" wrapText="1"/>
    </xf>
    <xf numFmtId="0" fontId="28" fillId="7" borderId="4" xfId="1" applyFont="1" applyFill="1" applyBorder="1" applyAlignment="1">
      <alignment vertical="center" wrapText="1"/>
    </xf>
    <xf numFmtId="0" fontId="29" fillId="7" borderId="4" xfId="1" applyFont="1" applyFill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/>
    </xf>
    <xf numFmtId="0" fontId="18" fillId="8" borderId="4" xfId="1" applyFont="1" applyFill="1" applyBorder="1"/>
    <xf numFmtId="0" fontId="8" fillId="8" borderId="4" xfId="0" applyFont="1" applyFill="1" applyBorder="1" applyAlignment="1">
      <alignment horizontal="center" vertical="top" wrapText="1"/>
    </xf>
    <xf numFmtId="0" fontId="18" fillId="8" borderId="4" xfId="0" applyFont="1" applyFill="1" applyBorder="1" applyAlignment="1">
      <alignment horizontal="justify" vertical="center" wrapText="1"/>
    </xf>
    <xf numFmtId="0" fontId="11" fillId="8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center" vertical="center" wrapText="1"/>
    </xf>
    <xf numFmtId="3" fontId="23" fillId="8" borderId="4" xfId="1" applyNumberFormat="1" applyFont="1" applyFill="1" applyBorder="1" applyAlignment="1">
      <alignment horizontal="center" vertical="center" wrapText="1"/>
    </xf>
    <xf numFmtId="2" fontId="26" fillId="8" borderId="4" xfId="0" applyNumberFormat="1" applyFont="1" applyFill="1" applyBorder="1" applyAlignment="1">
      <alignment horizontal="center" vertical="center"/>
    </xf>
    <xf numFmtId="3" fontId="16" fillId="8" borderId="4" xfId="0" applyNumberFormat="1" applyFont="1" applyFill="1" applyBorder="1" applyAlignment="1">
      <alignment horizontal="center" vertical="center" wrapText="1"/>
    </xf>
    <xf numFmtId="9" fontId="23" fillId="8" borderId="4" xfId="1" applyNumberFormat="1" applyFont="1" applyFill="1" applyBorder="1" applyAlignment="1">
      <alignment horizontal="center" vertical="center" wrapText="1"/>
    </xf>
    <xf numFmtId="3" fontId="12" fillId="8" borderId="4" xfId="1" applyNumberFormat="1" applyFont="1" applyFill="1" applyBorder="1" applyAlignment="1">
      <alignment horizontal="center" vertical="top" wrapText="1"/>
    </xf>
    <xf numFmtId="9" fontId="23" fillId="0" borderId="4" xfId="1" applyNumberFormat="1" applyFont="1" applyBorder="1" applyAlignment="1">
      <alignment horizontal="center" vertical="center" wrapText="1"/>
    </xf>
    <xf numFmtId="164" fontId="30" fillId="3" borderId="4" xfId="1" applyNumberFormat="1" applyFont="1" applyFill="1" applyBorder="1" applyAlignment="1">
      <alignment horizontal="justify" vertical="center" wrapText="1"/>
    </xf>
    <xf numFmtId="3" fontId="31" fillId="0" borderId="4" xfId="1" applyNumberFormat="1" applyFont="1" applyBorder="1" applyAlignment="1">
      <alignment horizontal="justify"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  <xf numFmtId="3" fontId="12" fillId="0" borderId="8" xfId="1" applyNumberFormat="1" applyFont="1" applyBorder="1" applyAlignment="1">
      <alignment horizontal="justify" vertical="center" wrapText="1"/>
    </xf>
    <xf numFmtId="3" fontId="12" fillId="0" borderId="10" xfId="1" applyNumberFormat="1" applyFont="1" applyBorder="1" applyAlignment="1">
      <alignment horizontal="justify" vertical="center" wrapText="1"/>
    </xf>
    <xf numFmtId="3" fontId="12" fillId="0" borderId="9" xfId="1" applyNumberFormat="1" applyFont="1" applyBorder="1" applyAlignment="1">
      <alignment horizontal="justify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 2 2" xfId="3" xr:uid="{00000000-0005-0000-0000-000001000000}"/>
    <cellStyle name="Normal 4" xfId="1" xr:uid="{00000000-0005-0000-0000-000002000000}"/>
    <cellStyle name="Normal_Xl000006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8" zoomScale="120" zoomScaleNormal="120" workbookViewId="0">
      <selection activeCell="S14" sqref="S14"/>
    </sheetView>
  </sheetViews>
  <sheetFormatPr baseColWidth="10" defaultRowHeight="15" x14ac:dyDescent="0.25"/>
  <cols>
    <col min="1" max="1" width="5.140625" customWidth="1"/>
    <col min="2" max="3" width="17.42578125" customWidth="1"/>
    <col min="4" max="4" width="22.85546875" customWidth="1"/>
    <col min="5" max="5" width="9.85546875" customWidth="1"/>
    <col min="6" max="6" width="10.140625" customWidth="1"/>
    <col min="7" max="7" width="6.85546875" customWidth="1"/>
    <col min="8" max="8" width="8" customWidth="1"/>
    <col min="9" max="9" width="7.5703125" customWidth="1"/>
    <col min="10" max="10" width="7.42578125" customWidth="1"/>
    <col min="11" max="11" width="7.5703125" customWidth="1"/>
    <col min="12" max="13" width="7.7109375" customWidth="1"/>
    <col min="14" max="14" width="8.7109375" customWidth="1"/>
    <col min="15" max="17" width="10.7109375" customWidth="1"/>
    <col min="18" max="18" width="9.5703125" customWidth="1"/>
    <col min="19" max="19" width="33" customWidth="1"/>
  </cols>
  <sheetData>
    <row r="1" spans="1:19" ht="40.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ht="22.5" customHeight="1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</row>
    <row r="3" spans="1:19" ht="23.25" customHeight="1" x14ac:dyDescent="0.25">
      <c r="A3" s="60" t="s">
        <v>2</v>
      </c>
      <c r="B3" s="61"/>
      <c r="C3" s="79" t="s">
        <v>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/>
    </row>
    <row r="4" spans="1:19" ht="30.75" customHeight="1" x14ac:dyDescent="0.25">
      <c r="A4" s="60" t="s">
        <v>4</v>
      </c>
      <c r="B4" s="61"/>
      <c r="C4" s="79" t="s">
        <v>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1"/>
    </row>
    <row r="5" spans="1:19" ht="18" customHeight="1" x14ac:dyDescent="0.25">
      <c r="A5" s="60" t="s">
        <v>6</v>
      </c>
      <c r="B5" s="61"/>
      <c r="C5" s="62" t="s">
        <v>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4"/>
    </row>
    <row r="6" spans="1:19" ht="50.25" customHeight="1" x14ac:dyDescent="0.25">
      <c r="A6" s="65" t="s">
        <v>8</v>
      </c>
      <c r="B6" s="66"/>
      <c r="C6" s="67" t="s">
        <v>9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</row>
    <row r="7" spans="1:19" ht="18" customHeight="1" x14ac:dyDescent="0.25">
      <c r="A7" s="55" t="s">
        <v>10</v>
      </c>
      <c r="B7" s="56"/>
      <c r="C7" s="57" t="s">
        <v>11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</row>
    <row r="8" spans="1:19" ht="41.25" customHeight="1" x14ac:dyDescent="0.25">
      <c r="A8" s="39" t="s">
        <v>12</v>
      </c>
      <c r="B8" s="40" t="s">
        <v>13</v>
      </c>
      <c r="C8" s="40" t="s">
        <v>14</v>
      </c>
      <c r="D8" s="40" t="s">
        <v>15</v>
      </c>
      <c r="E8" s="40" t="s">
        <v>16</v>
      </c>
      <c r="F8" s="40" t="s">
        <v>57</v>
      </c>
      <c r="G8" s="38" t="s">
        <v>17</v>
      </c>
      <c r="H8" s="38" t="s">
        <v>54</v>
      </c>
      <c r="I8" s="38" t="s">
        <v>55</v>
      </c>
      <c r="J8" s="38" t="s">
        <v>56</v>
      </c>
      <c r="K8" s="38" t="s">
        <v>62</v>
      </c>
      <c r="L8" s="38" t="s">
        <v>58</v>
      </c>
      <c r="M8" s="38" t="s">
        <v>59</v>
      </c>
      <c r="N8" s="38" t="s">
        <v>60</v>
      </c>
      <c r="O8" s="38" t="s">
        <v>61</v>
      </c>
      <c r="P8" s="38" t="s">
        <v>63</v>
      </c>
      <c r="Q8" s="38" t="s">
        <v>18</v>
      </c>
      <c r="R8" s="38" t="s">
        <v>19</v>
      </c>
      <c r="S8" s="40" t="s">
        <v>20</v>
      </c>
    </row>
    <row r="9" spans="1:19" ht="108" customHeight="1" x14ac:dyDescent="0.25">
      <c r="A9" s="19">
        <v>1</v>
      </c>
      <c r="B9" s="25" t="s">
        <v>21</v>
      </c>
      <c r="C9" s="1"/>
      <c r="D9" s="20"/>
      <c r="E9" s="2" t="s">
        <v>22</v>
      </c>
      <c r="F9" s="26">
        <f t="shared" ref="F9:N9" si="0">+F10+F18+F21</f>
        <v>86421</v>
      </c>
      <c r="G9" s="26">
        <f t="shared" si="0"/>
        <v>4323</v>
      </c>
      <c r="H9" s="26">
        <f t="shared" si="0"/>
        <v>8083</v>
      </c>
      <c r="I9" s="26">
        <f t="shared" si="0"/>
        <v>8520</v>
      </c>
      <c r="J9" s="26">
        <f t="shared" si="0"/>
        <v>4606</v>
      </c>
      <c r="K9" s="26">
        <f t="shared" si="0"/>
        <v>8694</v>
      </c>
      <c r="L9" s="26">
        <f t="shared" si="0"/>
        <v>6582</v>
      </c>
      <c r="M9" s="26">
        <f t="shared" si="0"/>
        <v>7530</v>
      </c>
      <c r="N9" s="26">
        <f t="shared" si="0"/>
        <v>8448</v>
      </c>
      <c r="O9" s="37">
        <f>+O10+O18+O21</f>
        <v>894</v>
      </c>
      <c r="P9" s="37">
        <f>+P10+P18+P21</f>
        <v>21525</v>
      </c>
      <c r="Q9" s="3">
        <f t="shared" ref="Q9:Q21" si="1">SUM(G9:P9)</f>
        <v>79205</v>
      </c>
      <c r="R9" s="52">
        <f t="shared" ref="R9:R21" si="2">+Q9/F9</f>
        <v>0.9165017761886578</v>
      </c>
      <c r="S9" s="18"/>
    </row>
    <row r="10" spans="1:19" ht="71.25" customHeight="1" x14ac:dyDescent="0.25">
      <c r="A10" s="21"/>
      <c r="B10" s="1"/>
      <c r="C10" s="9" t="s">
        <v>23</v>
      </c>
      <c r="D10" s="6"/>
      <c r="E10" s="7" t="s">
        <v>22</v>
      </c>
      <c r="F10" s="26">
        <f t="shared" ref="F10:K10" si="3">+F11+F12+F13</f>
        <v>73271</v>
      </c>
      <c r="G10" s="26">
        <f t="shared" si="3"/>
        <v>4006</v>
      </c>
      <c r="H10" s="26">
        <f t="shared" si="3"/>
        <v>7149</v>
      </c>
      <c r="I10" s="26">
        <f t="shared" si="3"/>
        <v>7609</v>
      </c>
      <c r="J10" s="26">
        <f t="shared" si="3"/>
        <v>4088</v>
      </c>
      <c r="K10" s="26">
        <f t="shared" si="3"/>
        <v>7592</v>
      </c>
      <c r="L10" s="26">
        <f>SUM(L11:L13)</f>
        <v>5983</v>
      </c>
      <c r="M10" s="26">
        <f t="shared" ref="M10:N10" si="4">+M11+M12+M13</f>
        <v>6110</v>
      </c>
      <c r="N10" s="26">
        <f t="shared" si="4"/>
        <v>6622</v>
      </c>
      <c r="O10" s="37">
        <f>+O11+O12+O13</f>
        <v>0</v>
      </c>
      <c r="P10" s="37">
        <f>+P11+P12+P13</f>
        <v>17653</v>
      </c>
      <c r="Q10" s="3">
        <f t="shared" si="1"/>
        <v>66812</v>
      </c>
      <c r="R10" s="52">
        <f t="shared" si="2"/>
        <v>0.91184779790094306</v>
      </c>
      <c r="S10" s="73" t="s">
        <v>65</v>
      </c>
    </row>
    <row r="11" spans="1:19" ht="23.25" customHeight="1" x14ac:dyDescent="0.25">
      <c r="A11" s="21"/>
      <c r="B11" s="1"/>
      <c r="C11" s="9"/>
      <c r="D11" s="5" t="s">
        <v>24</v>
      </c>
      <c r="E11" s="7" t="s">
        <v>25</v>
      </c>
      <c r="F11" s="27">
        <v>24984</v>
      </c>
      <c r="G11" s="10">
        <v>579</v>
      </c>
      <c r="H11" s="10">
        <v>2045</v>
      </c>
      <c r="I11" s="10">
        <v>3343</v>
      </c>
      <c r="J11" s="10">
        <v>1263</v>
      </c>
      <c r="K11" s="10">
        <v>3044</v>
      </c>
      <c r="L11" s="10">
        <v>2198</v>
      </c>
      <c r="M11" s="10">
        <v>2309</v>
      </c>
      <c r="N11" s="10">
        <v>3083</v>
      </c>
      <c r="O11" s="35">
        <v>0</v>
      </c>
      <c r="P11" s="35">
        <v>5286</v>
      </c>
      <c r="Q11" s="12">
        <f t="shared" si="1"/>
        <v>23150</v>
      </c>
      <c r="R11" s="52">
        <f t="shared" si="2"/>
        <v>0.92659301953250084</v>
      </c>
      <c r="S11" s="74"/>
    </row>
    <row r="12" spans="1:19" ht="34.5" customHeight="1" x14ac:dyDescent="0.25">
      <c r="A12" s="21"/>
      <c r="B12" s="1"/>
      <c r="C12" s="22"/>
      <c r="D12" s="5" t="s">
        <v>26</v>
      </c>
      <c r="E12" s="7" t="s">
        <v>22</v>
      </c>
      <c r="F12" s="27">
        <v>7634</v>
      </c>
      <c r="G12" s="28">
        <v>0</v>
      </c>
      <c r="H12" s="28">
        <v>0</v>
      </c>
      <c r="I12" s="36">
        <v>681</v>
      </c>
      <c r="J12" s="36">
        <v>347</v>
      </c>
      <c r="K12" s="36">
        <v>1516</v>
      </c>
      <c r="L12" s="36">
        <v>215</v>
      </c>
      <c r="M12" s="36">
        <v>424</v>
      </c>
      <c r="N12" s="36">
        <v>2463</v>
      </c>
      <c r="O12" s="36">
        <v>0</v>
      </c>
      <c r="P12" s="36">
        <v>1605</v>
      </c>
      <c r="Q12" s="24">
        <f t="shared" si="1"/>
        <v>7251</v>
      </c>
      <c r="R12" s="52">
        <f t="shared" si="2"/>
        <v>0.94982970919570342</v>
      </c>
      <c r="S12" s="74"/>
    </row>
    <row r="13" spans="1:19" ht="34.5" customHeight="1" x14ac:dyDescent="0.25">
      <c r="A13" s="21"/>
      <c r="B13" s="1"/>
      <c r="C13" s="22"/>
      <c r="D13" s="5" t="s">
        <v>27</v>
      </c>
      <c r="E13" s="7" t="s">
        <v>22</v>
      </c>
      <c r="F13" s="13">
        <v>40653</v>
      </c>
      <c r="G13" s="13">
        <v>3427</v>
      </c>
      <c r="H13" s="13">
        <v>5104</v>
      </c>
      <c r="I13" s="13">
        <v>3585</v>
      </c>
      <c r="J13" s="13">
        <v>2478</v>
      </c>
      <c r="K13" s="13">
        <v>3032</v>
      </c>
      <c r="L13" s="13">
        <v>3570</v>
      </c>
      <c r="M13" s="13">
        <v>3377</v>
      </c>
      <c r="N13" s="34">
        <v>1076</v>
      </c>
      <c r="O13" s="34">
        <v>0</v>
      </c>
      <c r="P13" s="34">
        <v>10762</v>
      </c>
      <c r="Q13" s="12">
        <f t="shared" si="1"/>
        <v>36411</v>
      </c>
      <c r="R13" s="52">
        <f t="shared" si="2"/>
        <v>0.8956534573094237</v>
      </c>
      <c r="S13" s="75"/>
    </row>
    <row r="14" spans="1:19" ht="76.5" customHeight="1" x14ac:dyDescent="0.25">
      <c r="A14" s="21"/>
      <c r="B14" s="1"/>
      <c r="C14" s="5" t="s">
        <v>28</v>
      </c>
      <c r="D14" s="32"/>
      <c r="E14" s="7" t="s">
        <v>29</v>
      </c>
      <c r="F14" s="29">
        <f t="shared" ref="F14:K14" si="5">+F15+F16+F17</f>
        <v>13502</v>
      </c>
      <c r="G14" s="30">
        <f t="shared" si="5"/>
        <v>1013</v>
      </c>
      <c r="H14" s="30">
        <f t="shared" si="5"/>
        <v>1173</v>
      </c>
      <c r="I14" s="30">
        <f t="shared" si="5"/>
        <v>1017</v>
      </c>
      <c r="J14" s="30">
        <f t="shared" si="5"/>
        <v>774</v>
      </c>
      <c r="K14" s="30">
        <f t="shared" si="5"/>
        <v>991</v>
      </c>
      <c r="L14" s="30">
        <f>SUM(L15:L17)</f>
        <v>1262</v>
      </c>
      <c r="M14" s="30">
        <f>+M15+M16+M17</f>
        <v>840</v>
      </c>
      <c r="N14" s="30">
        <f>+N15+N16+N17</f>
        <v>1038</v>
      </c>
      <c r="O14" s="41">
        <f>+O15+O16+O17</f>
        <v>1075</v>
      </c>
      <c r="P14" s="41">
        <f>+P15+P16+P17</f>
        <v>1125</v>
      </c>
      <c r="Q14" s="3">
        <f t="shared" si="1"/>
        <v>10308</v>
      </c>
      <c r="R14" s="52">
        <f t="shared" si="2"/>
        <v>0.76344245296993041</v>
      </c>
      <c r="S14" s="8"/>
    </row>
    <row r="15" spans="1:19" ht="31.5" customHeight="1" x14ac:dyDescent="0.25">
      <c r="A15" s="21"/>
      <c r="B15" s="1"/>
      <c r="C15" s="1"/>
      <c r="D15" s="5" t="s">
        <v>30</v>
      </c>
      <c r="E15" s="7" t="s">
        <v>29</v>
      </c>
      <c r="F15" s="27">
        <v>10500</v>
      </c>
      <c r="G15" s="10">
        <v>627</v>
      </c>
      <c r="H15" s="10">
        <v>1084</v>
      </c>
      <c r="I15" s="10">
        <v>973</v>
      </c>
      <c r="J15" s="10">
        <v>727</v>
      </c>
      <c r="K15" s="10">
        <v>932</v>
      </c>
      <c r="L15" s="10">
        <v>1230</v>
      </c>
      <c r="M15" s="10">
        <v>805</v>
      </c>
      <c r="N15" s="10">
        <v>1004</v>
      </c>
      <c r="O15" s="35">
        <v>1035</v>
      </c>
      <c r="P15" s="35">
        <v>1006</v>
      </c>
      <c r="Q15" s="12">
        <f t="shared" si="1"/>
        <v>9423</v>
      </c>
      <c r="R15" s="52">
        <f t="shared" si="2"/>
        <v>0.89742857142857146</v>
      </c>
      <c r="S15" s="8"/>
    </row>
    <row r="16" spans="1:19" ht="39" customHeight="1" x14ac:dyDescent="0.25">
      <c r="A16" s="21"/>
      <c r="B16" s="1"/>
      <c r="C16" s="1"/>
      <c r="D16" s="5" t="s">
        <v>31</v>
      </c>
      <c r="E16" s="7" t="s">
        <v>29</v>
      </c>
      <c r="F16" s="27">
        <v>400</v>
      </c>
      <c r="G16" s="13">
        <v>18</v>
      </c>
      <c r="H16" s="13">
        <v>81</v>
      </c>
      <c r="I16" s="34">
        <v>44</v>
      </c>
      <c r="J16" s="34">
        <v>44</v>
      </c>
      <c r="K16" s="34">
        <v>41</v>
      </c>
      <c r="L16" s="34">
        <v>29</v>
      </c>
      <c r="M16" s="34">
        <v>30</v>
      </c>
      <c r="N16" s="34">
        <v>34</v>
      </c>
      <c r="O16" s="34">
        <v>40</v>
      </c>
      <c r="P16" s="34">
        <v>19</v>
      </c>
      <c r="Q16" s="12">
        <f t="shared" si="1"/>
        <v>380</v>
      </c>
      <c r="R16" s="52">
        <f t="shared" si="2"/>
        <v>0.95</v>
      </c>
      <c r="S16" s="8"/>
    </row>
    <row r="17" spans="1:19" ht="63" customHeight="1" x14ac:dyDescent="0.25">
      <c r="A17" s="21"/>
      <c r="B17" s="1"/>
      <c r="C17" s="1"/>
      <c r="D17" s="5" t="s">
        <v>32</v>
      </c>
      <c r="E17" s="7" t="s">
        <v>29</v>
      </c>
      <c r="F17" s="27">
        <v>2602</v>
      </c>
      <c r="G17" s="10">
        <v>368</v>
      </c>
      <c r="H17" s="10">
        <v>8</v>
      </c>
      <c r="I17" s="10">
        <v>0</v>
      </c>
      <c r="J17" s="10">
        <v>3</v>
      </c>
      <c r="K17" s="35">
        <v>18</v>
      </c>
      <c r="L17" s="35">
        <v>3</v>
      </c>
      <c r="M17" s="35">
        <v>5</v>
      </c>
      <c r="N17" s="35">
        <v>0</v>
      </c>
      <c r="O17" s="35">
        <v>0</v>
      </c>
      <c r="P17" s="35">
        <v>100</v>
      </c>
      <c r="Q17" s="12">
        <f t="shared" si="1"/>
        <v>505</v>
      </c>
      <c r="R17" s="52">
        <f t="shared" si="2"/>
        <v>0.19408147578785551</v>
      </c>
      <c r="S17" s="11"/>
    </row>
    <row r="18" spans="1:19" ht="78.75" customHeight="1" x14ac:dyDescent="0.25">
      <c r="A18" s="21"/>
      <c r="B18" s="1"/>
      <c r="C18" s="5" t="s">
        <v>33</v>
      </c>
      <c r="D18" s="32"/>
      <c r="E18" s="7" t="s">
        <v>22</v>
      </c>
      <c r="F18" s="29">
        <f t="shared" ref="F18:K18" si="6">+F19+F20</f>
        <v>7145</v>
      </c>
      <c r="G18" s="30">
        <f t="shared" si="6"/>
        <v>317</v>
      </c>
      <c r="H18" s="30">
        <f t="shared" si="6"/>
        <v>523</v>
      </c>
      <c r="I18" s="30">
        <f t="shared" si="6"/>
        <v>438</v>
      </c>
      <c r="J18" s="30">
        <f t="shared" si="6"/>
        <v>390</v>
      </c>
      <c r="K18" s="30">
        <f t="shared" si="6"/>
        <v>551</v>
      </c>
      <c r="L18" s="30">
        <f>SUM(L19:L20)</f>
        <v>559</v>
      </c>
      <c r="M18" s="41">
        <f t="shared" ref="M18:N18" si="7">+M19+M20</f>
        <v>999</v>
      </c>
      <c r="N18" s="37">
        <f t="shared" si="7"/>
        <v>1288</v>
      </c>
      <c r="O18" s="37">
        <f>+O19+O20</f>
        <v>782</v>
      </c>
      <c r="P18" s="37">
        <f>+P19+P20</f>
        <v>541</v>
      </c>
      <c r="Q18" s="3">
        <f t="shared" si="1"/>
        <v>6388</v>
      </c>
      <c r="R18" s="52">
        <f t="shared" si="2"/>
        <v>0.8940517844646606</v>
      </c>
      <c r="S18" s="11"/>
    </row>
    <row r="19" spans="1:19" ht="43.5" customHeight="1" x14ac:dyDescent="0.25">
      <c r="A19" s="21"/>
      <c r="B19" s="1"/>
      <c r="C19" s="9"/>
      <c r="D19" s="5" t="s">
        <v>34</v>
      </c>
      <c r="E19" s="7" t="s">
        <v>25</v>
      </c>
      <c r="F19" s="27">
        <v>3925</v>
      </c>
      <c r="G19" s="13">
        <v>229</v>
      </c>
      <c r="H19" s="13">
        <v>388</v>
      </c>
      <c r="I19" s="13">
        <v>363</v>
      </c>
      <c r="J19" s="13">
        <v>257</v>
      </c>
      <c r="K19" s="13">
        <v>463</v>
      </c>
      <c r="L19" s="13">
        <v>428</v>
      </c>
      <c r="M19" s="13">
        <v>946</v>
      </c>
      <c r="N19" s="34">
        <v>1219</v>
      </c>
      <c r="O19" s="34">
        <v>754</v>
      </c>
      <c r="P19" s="34">
        <v>481</v>
      </c>
      <c r="Q19" s="12">
        <f t="shared" si="1"/>
        <v>5528</v>
      </c>
      <c r="R19" s="52">
        <f t="shared" si="2"/>
        <v>1.408407643312102</v>
      </c>
      <c r="S19" s="11"/>
    </row>
    <row r="20" spans="1:19" ht="35.25" customHeight="1" x14ac:dyDescent="0.25">
      <c r="A20" s="21"/>
      <c r="B20" s="1"/>
      <c r="C20" s="9"/>
      <c r="D20" s="5" t="s">
        <v>35</v>
      </c>
      <c r="E20" s="7" t="s">
        <v>25</v>
      </c>
      <c r="F20" s="27">
        <v>3220</v>
      </c>
      <c r="G20" s="10">
        <v>88</v>
      </c>
      <c r="H20" s="10">
        <v>135</v>
      </c>
      <c r="I20" s="10">
        <v>75</v>
      </c>
      <c r="J20" s="10">
        <v>133</v>
      </c>
      <c r="K20" s="10">
        <v>88</v>
      </c>
      <c r="L20" s="10">
        <v>131</v>
      </c>
      <c r="M20" s="10">
        <v>53</v>
      </c>
      <c r="N20" s="10">
        <v>69</v>
      </c>
      <c r="O20" s="35">
        <v>28</v>
      </c>
      <c r="P20" s="35">
        <v>60</v>
      </c>
      <c r="Q20" s="12">
        <f t="shared" si="1"/>
        <v>860</v>
      </c>
      <c r="R20" s="52">
        <f t="shared" si="2"/>
        <v>0.26708074534161491</v>
      </c>
      <c r="S20" s="11"/>
    </row>
    <row r="21" spans="1:19" ht="178.5" customHeight="1" x14ac:dyDescent="0.25">
      <c r="A21" s="21"/>
      <c r="B21" s="1"/>
      <c r="C21" s="15" t="s">
        <v>36</v>
      </c>
      <c r="D21" s="32"/>
      <c r="E21" s="7" t="s">
        <v>22</v>
      </c>
      <c r="F21" s="29">
        <v>6005</v>
      </c>
      <c r="G21" s="31" t="s">
        <v>37</v>
      </c>
      <c r="H21" s="30">
        <v>411</v>
      </c>
      <c r="I21" s="30">
        <v>473</v>
      </c>
      <c r="J21" s="30">
        <v>128</v>
      </c>
      <c r="K21" s="30">
        <v>551</v>
      </c>
      <c r="L21" s="30">
        <v>40</v>
      </c>
      <c r="M21" s="30">
        <v>421</v>
      </c>
      <c r="N21" s="30">
        <v>538</v>
      </c>
      <c r="O21" s="41">
        <v>112</v>
      </c>
      <c r="P21" s="41">
        <v>3331</v>
      </c>
      <c r="Q21" s="3">
        <f t="shared" si="1"/>
        <v>6005</v>
      </c>
      <c r="R21" s="52">
        <f t="shared" si="2"/>
        <v>1</v>
      </c>
      <c r="S21" s="54" t="s">
        <v>64</v>
      </c>
    </row>
    <row r="22" spans="1:19" ht="3.75" customHeight="1" x14ac:dyDescent="0.25">
      <c r="A22" s="42"/>
      <c r="B22" s="43"/>
      <c r="C22" s="44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9"/>
      <c r="R22" s="50"/>
      <c r="S22" s="51"/>
    </row>
    <row r="23" spans="1:19" ht="80.25" customHeight="1" x14ac:dyDescent="0.25">
      <c r="A23" s="21"/>
      <c r="B23" s="23"/>
      <c r="C23" s="23"/>
      <c r="D23" s="16" t="s">
        <v>38</v>
      </c>
      <c r="E23" s="7" t="s">
        <v>39</v>
      </c>
      <c r="F23" s="27">
        <v>13767</v>
      </c>
      <c r="G23" s="13">
        <v>1516</v>
      </c>
      <c r="H23" s="13">
        <v>1465</v>
      </c>
      <c r="I23" s="13">
        <v>1121</v>
      </c>
      <c r="J23" s="13">
        <v>931</v>
      </c>
      <c r="K23" s="13">
        <v>1307</v>
      </c>
      <c r="L23" s="13">
        <v>1374</v>
      </c>
      <c r="M23" s="13">
        <v>1000</v>
      </c>
      <c r="N23" s="34">
        <v>1493</v>
      </c>
      <c r="O23" s="34">
        <v>1622</v>
      </c>
      <c r="P23" s="34">
        <v>1299</v>
      </c>
      <c r="Q23" s="12">
        <f t="shared" ref="Q23:Q28" si="8">SUM(G23:P23)</f>
        <v>13128</v>
      </c>
      <c r="R23" s="52">
        <f t="shared" ref="R23:R28" si="9">+Q23/F23</f>
        <v>0.95358465896709521</v>
      </c>
      <c r="S23" s="11"/>
    </row>
    <row r="24" spans="1:19" ht="58.5" customHeight="1" x14ac:dyDescent="0.25">
      <c r="A24" s="21"/>
      <c r="B24" s="23"/>
      <c r="C24" s="23"/>
      <c r="D24" s="16" t="s">
        <v>40</v>
      </c>
      <c r="E24" s="7" t="s">
        <v>41</v>
      </c>
      <c r="F24" s="27">
        <v>750</v>
      </c>
      <c r="G24" s="10">
        <v>11</v>
      </c>
      <c r="H24" s="10">
        <v>42</v>
      </c>
      <c r="I24" s="10">
        <v>61</v>
      </c>
      <c r="J24" s="10">
        <v>38</v>
      </c>
      <c r="K24" s="10">
        <v>40</v>
      </c>
      <c r="L24" s="10">
        <v>45</v>
      </c>
      <c r="M24" s="10">
        <v>45</v>
      </c>
      <c r="N24" s="10">
        <v>8</v>
      </c>
      <c r="O24" s="35">
        <v>3</v>
      </c>
      <c r="P24" s="35">
        <v>114</v>
      </c>
      <c r="Q24" s="12">
        <f t="shared" si="8"/>
        <v>407</v>
      </c>
      <c r="R24" s="52">
        <f t="shared" si="9"/>
        <v>0.54266666666666663</v>
      </c>
      <c r="S24" s="11"/>
    </row>
    <row r="25" spans="1:19" ht="32.25" customHeight="1" x14ac:dyDescent="0.25">
      <c r="A25" s="21"/>
      <c r="B25" s="23"/>
      <c r="C25" s="23"/>
      <c r="D25" s="16" t="s">
        <v>42</v>
      </c>
      <c r="E25" s="7" t="s">
        <v>41</v>
      </c>
      <c r="F25" s="27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</v>
      </c>
      <c r="N25" s="10">
        <v>0</v>
      </c>
      <c r="O25" s="35">
        <v>0</v>
      </c>
      <c r="P25" s="35">
        <v>0</v>
      </c>
      <c r="Q25" s="12">
        <f t="shared" si="8"/>
        <v>1</v>
      </c>
      <c r="R25" s="52">
        <f t="shared" si="9"/>
        <v>1</v>
      </c>
      <c r="S25" s="17"/>
    </row>
    <row r="26" spans="1:19" ht="63" customHeight="1" x14ac:dyDescent="0.25">
      <c r="A26" s="21"/>
      <c r="B26" s="23"/>
      <c r="C26" s="23"/>
      <c r="D26" s="16" t="s">
        <v>43</v>
      </c>
      <c r="E26" s="7" t="s">
        <v>41</v>
      </c>
      <c r="F26" s="27">
        <v>1200</v>
      </c>
      <c r="G26" s="13">
        <v>109</v>
      </c>
      <c r="H26" s="13">
        <v>124</v>
      </c>
      <c r="I26" s="34">
        <v>85</v>
      </c>
      <c r="J26" s="34">
        <v>112</v>
      </c>
      <c r="K26" s="34">
        <v>90</v>
      </c>
      <c r="L26" s="34">
        <v>130</v>
      </c>
      <c r="M26" s="34">
        <v>138</v>
      </c>
      <c r="N26" s="34">
        <v>123</v>
      </c>
      <c r="O26" s="34">
        <v>140</v>
      </c>
      <c r="P26" s="34">
        <v>99</v>
      </c>
      <c r="Q26" s="12">
        <f t="shared" si="8"/>
        <v>1150</v>
      </c>
      <c r="R26" s="52">
        <f t="shared" si="9"/>
        <v>0.95833333333333337</v>
      </c>
      <c r="S26" s="53"/>
    </row>
    <row r="27" spans="1:19" ht="30.75" customHeight="1" x14ac:dyDescent="0.25">
      <c r="A27" s="21"/>
      <c r="B27" s="23"/>
      <c r="C27" s="23"/>
      <c r="D27" s="16" t="s">
        <v>44</v>
      </c>
      <c r="E27" s="7" t="s">
        <v>45</v>
      </c>
      <c r="F27" s="27">
        <v>3231</v>
      </c>
      <c r="G27" s="10">
        <v>111</v>
      </c>
      <c r="H27" s="10">
        <v>224</v>
      </c>
      <c r="I27" s="35">
        <v>290</v>
      </c>
      <c r="J27" s="35">
        <v>304</v>
      </c>
      <c r="K27" s="35">
        <v>364</v>
      </c>
      <c r="L27" s="35">
        <v>378</v>
      </c>
      <c r="M27" s="35">
        <v>286</v>
      </c>
      <c r="N27" s="35">
        <v>233</v>
      </c>
      <c r="O27" s="35">
        <v>213</v>
      </c>
      <c r="P27" s="35">
        <v>154</v>
      </c>
      <c r="Q27" s="12">
        <f t="shared" si="8"/>
        <v>2557</v>
      </c>
      <c r="R27" s="52">
        <f t="shared" si="9"/>
        <v>0.7913958526771897</v>
      </c>
      <c r="S27" s="17"/>
    </row>
    <row r="28" spans="1:19" ht="44.25" customHeight="1" x14ac:dyDescent="0.25">
      <c r="A28" s="21"/>
      <c r="B28" s="1"/>
      <c r="C28" s="23"/>
      <c r="D28" s="16" t="s">
        <v>46</v>
      </c>
      <c r="E28" s="7" t="s">
        <v>47</v>
      </c>
      <c r="F28" s="27">
        <v>148025</v>
      </c>
      <c r="G28" s="13">
        <v>3861</v>
      </c>
      <c r="H28" s="13">
        <v>8605</v>
      </c>
      <c r="I28" s="13">
        <v>18760</v>
      </c>
      <c r="J28" s="13">
        <v>6361</v>
      </c>
      <c r="K28" s="13">
        <v>15567</v>
      </c>
      <c r="L28" s="13">
        <v>10836</v>
      </c>
      <c r="M28" s="13">
        <v>6718</v>
      </c>
      <c r="N28" s="13">
        <v>30569</v>
      </c>
      <c r="O28" s="34">
        <v>546</v>
      </c>
      <c r="P28" s="34">
        <v>51272</v>
      </c>
      <c r="Q28" s="12">
        <f t="shared" si="8"/>
        <v>153095</v>
      </c>
      <c r="R28" s="52">
        <f t="shared" si="9"/>
        <v>1.0342509711197432</v>
      </c>
      <c r="S28" s="8"/>
    </row>
    <row r="29" spans="1:19" ht="30.75" customHeight="1" x14ac:dyDescent="0.25">
      <c r="A29" s="55" t="s">
        <v>8</v>
      </c>
      <c r="B29" s="56"/>
      <c r="C29" s="70" t="s">
        <v>48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2"/>
    </row>
    <row r="30" spans="1:19" ht="15.75" customHeight="1" x14ac:dyDescent="0.25">
      <c r="A30" s="55" t="s">
        <v>10</v>
      </c>
      <c r="B30" s="56"/>
      <c r="C30" s="57" t="s">
        <v>49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9"/>
    </row>
    <row r="31" spans="1:19" ht="51" customHeight="1" x14ac:dyDescent="0.25">
      <c r="A31" s="19">
        <v>2</v>
      </c>
      <c r="B31" s="25" t="s">
        <v>50</v>
      </c>
      <c r="C31" s="4"/>
      <c r="D31" s="4"/>
      <c r="E31" s="2" t="s">
        <v>51</v>
      </c>
      <c r="F31" s="29">
        <f t="shared" ref="F31:N31" si="10">+F32+F33</f>
        <v>75610</v>
      </c>
      <c r="G31" s="30">
        <f t="shared" si="10"/>
        <v>2451</v>
      </c>
      <c r="H31" s="30">
        <f t="shared" si="10"/>
        <v>6720</v>
      </c>
      <c r="I31" s="30">
        <f t="shared" si="10"/>
        <v>5505</v>
      </c>
      <c r="J31" s="30">
        <f t="shared" si="10"/>
        <v>4898</v>
      </c>
      <c r="K31" s="30">
        <f t="shared" si="10"/>
        <v>5285</v>
      </c>
      <c r="L31" s="30">
        <f t="shared" si="10"/>
        <v>7004</v>
      </c>
      <c r="M31" s="30">
        <f t="shared" si="10"/>
        <v>5681</v>
      </c>
      <c r="N31" s="41">
        <f t="shared" si="10"/>
        <v>6134</v>
      </c>
      <c r="O31" s="41">
        <f>+O32+O33</f>
        <v>6119</v>
      </c>
      <c r="P31" s="41">
        <f>+P32+P33</f>
        <v>6282</v>
      </c>
      <c r="Q31" s="3">
        <f>SUM(G31:P31)</f>
        <v>56079</v>
      </c>
      <c r="R31" s="52">
        <f>+Q31/F31</f>
        <v>0.74168760745933082</v>
      </c>
      <c r="S31" s="18"/>
    </row>
    <row r="32" spans="1:19" ht="86.25" customHeight="1" x14ac:dyDescent="0.25">
      <c r="A32" s="4"/>
      <c r="B32" s="14"/>
      <c r="C32" s="5" t="s">
        <v>52</v>
      </c>
      <c r="D32" s="6"/>
      <c r="E32" s="7" t="s">
        <v>51</v>
      </c>
      <c r="F32" s="29">
        <v>74185</v>
      </c>
      <c r="G32" s="26">
        <v>2428</v>
      </c>
      <c r="H32" s="26">
        <v>6626</v>
      </c>
      <c r="I32" s="26">
        <v>5463</v>
      </c>
      <c r="J32" s="26">
        <v>4801</v>
      </c>
      <c r="K32" s="26">
        <v>5222</v>
      </c>
      <c r="L32" s="26">
        <v>6899</v>
      </c>
      <c r="M32" s="26">
        <v>5598</v>
      </c>
      <c r="N32" s="37">
        <v>6031</v>
      </c>
      <c r="O32" s="37">
        <v>6019</v>
      </c>
      <c r="P32" s="37">
        <v>6204</v>
      </c>
      <c r="Q32" s="3">
        <f>SUM(G32:P32)</f>
        <v>55291</v>
      </c>
      <c r="R32" s="52">
        <f>+Q32/F32</f>
        <v>0.74531239468895327</v>
      </c>
      <c r="S32" s="11"/>
    </row>
    <row r="33" spans="1:19" ht="101.25" customHeight="1" x14ac:dyDescent="0.25">
      <c r="A33" s="4"/>
      <c r="B33" s="1"/>
      <c r="C33" s="5" t="s">
        <v>53</v>
      </c>
      <c r="D33" s="6"/>
      <c r="E33" s="7" t="s">
        <v>51</v>
      </c>
      <c r="F33" s="29">
        <v>1425</v>
      </c>
      <c r="G33" s="26">
        <v>23</v>
      </c>
      <c r="H33" s="26">
        <v>94</v>
      </c>
      <c r="I33" s="26">
        <v>42</v>
      </c>
      <c r="J33" s="26">
        <v>97</v>
      </c>
      <c r="K33" s="37">
        <v>63</v>
      </c>
      <c r="L33" s="37">
        <v>105</v>
      </c>
      <c r="M33" s="37">
        <v>83</v>
      </c>
      <c r="N33" s="37">
        <v>103</v>
      </c>
      <c r="O33" s="37">
        <v>100</v>
      </c>
      <c r="P33" s="37">
        <v>78</v>
      </c>
      <c r="Q33" s="3">
        <f>SUM(G33:P33)</f>
        <v>788</v>
      </c>
      <c r="R33" s="52">
        <f>+Q33/F33</f>
        <v>0.55298245614035091</v>
      </c>
      <c r="S33" s="11"/>
    </row>
    <row r="34" spans="1:19" x14ac:dyDescent="0.25">
      <c r="G34" s="33"/>
    </row>
    <row r="35" spans="1:19" x14ac:dyDescent="0.25">
      <c r="G35" s="33"/>
    </row>
    <row r="36" spans="1:19" x14ac:dyDescent="0.25">
      <c r="G36" s="33"/>
    </row>
  </sheetData>
  <mergeCells count="17">
    <mergeCell ref="A2:S2"/>
    <mergeCell ref="A3:B3"/>
    <mergeCell ref="C3:S3"/>
    <mergeCell ref="A1:S1"/>
    <mergeCell ref="A4:B4"/>
    <mergeCell ref="C4:S4"/>
    <mergeCell ref="A30:B30"/>
    <mergeCell ref="C30:S30"/>
    <mergeCell ref="A7:B7"/>
    <mergeCell ref="C7:S7"/>
    <mergeCell ref="A5:B5"/>
    <mergeCell ref="C5:S5"/>
    <mergeCell ref="A6:B6"/>
    <mergeCell ref="C6:S6"/>
    <mergeCell ref="A29:B29"/>
    <mergeCell ref="C29:S29"/>
    <mergeCell ref="S10:S13"/>
  </mergeCells>
  <printOptions horizontalCentered="1"/>
  <pageMargins left="0.51181102362204722" right="0.51181102362204722" top="0.74803149606299213" bottom="0.74803149606299213" header="0.31496062992125984" footer="0.31496062992125984"/>
  <pageSetup paperSize="34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2025-10-30T12:16:29Z</cp:lastPrinted>
  <dcterms:created xsi:type="dcterms:W3CDTF">2025-01-29T17:41:05Z</dcterms:created>
  <dcterms:modified xsi:type="dcterms:W3CDTF">2025-11-05T17:58:58Z</dcterms:modified>
</cp:coreProperties>
</file>