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czlam\Documents\AÑO 2025\ACCESO A LA INFORMACIÓN PUBLICA\SEPTIEMBRE\"/>
    </mc:Choice>
  </mc:AlternateContent>
  <xr:revisionPtr revIDLastSave="0" documentId="8_{EB5A02F0-F3AF-44D2-B817-974DF84E7BBA}"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Titles" localSheetId="0">Hoja1!$8:$8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1" l="1"/>
  <c r="O18" i="1"/>
  <c r="O14" i="1"/>
  <c r="O10" i="1"/>
  <c r="O9" i="1" s="1"/>
  <c r="P11" i="1"/>
  <c r="P21" i="1"/>
  <c r="P20" i="1"/>
  <c r="P19" i="1"/>
  <c r="P13" i="1"/>
  <c r="P12" i="1"/>
  <c r="P27" i="1"/>
  <c r="P28" i="1"/>
  <c r="P33" i="1" l="1"/>
  <c r="P32" i="1"/>
  <c r="P26" i="1"/>
  <c r="P25" i="1"/>
  <c r="P24" i="1"/>
  <c r="P23" i="1"/>
  <c r="P17" i="1"/>
  <c r="P16" i="1"/>
  <c r="P15" i="1"/>
  <c r="O31" i="1"/>
  <c r="N10" i="1"/>
  <c r="N31" i="1" l="1"/>
  <c r="N18" i="1"/>
  <c r="N14" i="1"/>
  <c r="N9" i="1" l="1"/>
  <c r="M31" i="1" l="1"/>
  <c r="M18" i="1"/>
  <c r="M14" i="1"/>
  <c r="M10" i="1"/>
  <c r="L31" i="1"/>
  <c r="L18" i="1"/>
  <c r="L14" i="1"/>
  <c r="L10" i="1"/>
  <c r="K31" i="1"/>
  <c r="K18" i="1"/>
  <c r="K14" i="1"/>
  <c r="K10" i="1"/>
  <c r="M9" i="1" l="1"/>
  <c r="L9" i="1"/>
  <c r="K9" i="1"/>
  <c r="J18" i="1"/>
  <c r="J14" i="1"/>
  <c r="J10" i="1"/>
  <c r="J31" i="1"/>
  <c r="I31" i="1"/>
  <c r="I18" i="1"/>
  <c r="I14" i="1"/>
  <c r="I10" i="1"/>
  <c r="J9" i="1" l="1"/>
  <c r="I9" i="1"/>
  <c r="F31" i="1"/>
  <c r="F18" i="1"/>
  <c r="F14" i="1"/>
  <c r="F10" i="1"/>
  <c r="Q33" i="1"/>
  <c r="Q32" i="1"/>
  <c r="Q28" i="1"/>
  <c r="Q27" i="1"/>
  <c r="Q26" i="1"/>
  <c r="Q21" i="1"/>
  <c r="Q20" i="1"/>
  <c r="Q19" i="1"/>
  <c r="Q16" i="1"/>
  <c r="Q13" i="1"/>
  <c r="Q12" i="1"/>
  <c r="Q11" i="1"/>
  <c r="H14" i="1"/>
  <c r="H10" i="1"/>
  <c r="H31" i="1"/>
  <c r="H18" i="1"/>
  <c r="Q24" i="1"/>
  <c r="Q23" i="1"/>
  <c r="Q17" i="1"/>
  <c r="Q15" i="1"/>
  <c r="G31" i="1"/>
  <c r="G18" i="1"/>
  <c r="G14" i="1"/>
  <c r="G10" i="1"/>
  <c r="P10" i="1" l="1"/>
  <c r="Q10" i="1" s="1"/>
  <c r="P31" i="1"/>
  <c r="Q31" i="1" s="1"/>
  <c r="P18" i="1"/>
  <c r="Q18" i="1" s="1"/>
  <c r="F9" i="1"/>
  <c r="H9" i="1"/>
  <c r="G9" i="1"/>
  <c r="P9" i="1" l="1"/>
  <c r="Q9" i="1" s="1"/>
  <c r="Q14" i="1" l="1"/>
  <c r="Q25" i="1"/>
</calcChain>
</file>

<file path=xl/sharedStrings.xml><?xml version="1.0" encoding="utf-8"?>
<sst xmlns="http://schemas.openxmlformats.org/spreadsheetml/2006/main" count="80" uniqueCount="64">
  <si>
    <t xml:space="preserve">        MINISTERIO DE ECONOMÍA 
MATRIZ DE PLANIFICACIÓN, POA 2025</t>
  </si>
  <si>
    <t xml:space="preserve">PROGRAMA 15: ASISTENCIA Y PROTECCIÓN AL CONSUMIDOR Y SUPERVISIÓN DEL COMERCIO INTERNO </t>
  </si>
  <si>
    <t xml:space="preserve">OBJETIVO OPERATIVO </t>
  </si>
  <si>
    <t xml:space="preserve">Promover la calidad en los bienes y servicios para satisfacción del consumidor. </t>
  </si>
  <si>
    <t xml:space="preserve">RESULTADO INSTITUCIONAL </t>
  </si>
  <si>
    <t>Para el 2025, se ha incrementado en 42.0 puntos porcentuales el número de consumidores y usuarios atendidos sobre sus derechos y obligaciones (Línea base de 40,377 en 2019 a 57,432 en 2025)</t>
  </si>
  <si>
    <t xml:space="preserve">INDICADOR </t>
  </si>
  <si>
    <t>Tasa de atención de los derechos y obligaciones del consumidor.</t>
  </si>
  <si>
    <t xml:space="preserve">Acción </t>
  </si>
  <si>
    <t xml:space="preserve">Educar, informar y defender los derechos de los consumidores y usuarios, aplicando la  Ley de Protección al Consumidor y Usuario, Decreto 6-2003 del congreso de la República y su Reglamento AG. No. 777-2003, la cual tiene por objeto promover, divulgar y defender los derechos de los consumidores y usuarios, establecer las infracciones, sanciones y los procedimientos aplicables en dicha materia. </t>
  </si>
  <si>
    <t xml:space="preserve">Actividad </t>
  </si>
  <si>
    <t xml:space="preserve"> Servicios de Asistencia, Protección y Educación al Consumidor.</t>
  </si>
  <si>
    <t>No.</t>
  </si>
  <si>
    <t xml:space="preserve">PRODUCTO </t>
  </si>
  <si>
    <t>SUBPRODUCTO</t>
  </si>
  <si>
    <t xml:space="preserve">ACCIONES </t>
  </si>
  <si>
    <t>UNIDAD DE MEDIDA</t>
  </si>
  <si>
    <t>ENERO</t>
  </si>
  <si>
    <t xml:space="preserve">AVANCE ACUMULADO ENERO-DICIEMBRE </t>
  </si>
  <si>
    <t xml:space="preserve">% AVANCE ACUMULADO ENERO - DICIEMBRE </t>
  </si>
  <si>
    <t xml:space="preserve">INFORMACIÓN RELEVANTE/ALERTAS/ PROBLEMAS </t>
  </si>
  <si>
    <t xml:space="preserve">Consumidores beneficiados con servicios de asistencia, protección y educación sobre sus derechos y obligaciones </t>
  </si>
  <si>
    <t xml:space="preserve">Persona </t>
  </si>
  <si>
    <t xml:space="preserve">Consumidores y usuarios capacitados sobre derechos  y obligaciones  
</t>
  </si>
  <si>
    <t xml:space="preserve">Personas capacitadas </t>
  </si>
  <si>
    <t>Persona</t>
  </si>
  <si>
    <t>Personas capacitadas en servicios financieros</t>
  </si>
  <si>
    <t xml:space="preserve">Asesorías técnicas sobre derechos y obligaciones </t>
  </si>
  <si>
    <t xml:space="preserve">Empresas beneficiadas con resoluciones de autorización de instrumentos de control  </t>
  </si>
  <si>
    <t xml:space="preserve">Entidad </t>
  </si>
  <si>
    <t xml:space="preserve">Autorización de libro de quejas </t>
  </si>
  <si>
    <t xml:space="preserve">Resolución de autorización de contratos de adhesión </t>
  </si>
  <si>
    <t xml:space="preserve">Verificación de certificados de Calibración de instrumentos de medición y pesaje </t>
  </si>
  <si>
    <t xml:space="preserve">Consumidores y usuarios beneficiados con servicios de  atención y resolución de quejas </t>
  </si>
  <si>
    <t>Resolución de quejas de distintas actividades económicas</t>
  </si>
  <si>
    <t>Resolución de quejas de servicios financieros</t>
  </si>
  <si>
    <t xml:space="preserve">Consumidores y usuarios informados sobre derechos y obligaciones en materia de consumo   </t>
  </si>
  <si>
    <t>0</t>
  </si>
  <si>
    <t xml:space="preserve">Registro y base de datos de quejas recibidas y recepción de expedientes de instrumentos de mediación y pesaje y contratos de Adhesión </t>
  </si>
  <si>
    <t xml:space="preserve">Registro </t>
  </si>
  <si>
    <t>Eventos de promoción  de los derechos de los consumidores y obligaciones de los proveedores</t>
  </si>
  <si>
    <t>Evento</t>
  </si>
  <si>
    <t>Feria de Educación Financiera</t>
  </si>
  <si>
    <t>Población orientada a través de la información brindada a los medios de comunicación de las acciones de DIACO.</t>
  </si>
  <si>
    <t>Resoluciones de dirección e informes</t>
  </si>
  <si>
    <t>Documento</t>
  </si>
  <si>
    <t xml:space="preserve">Reproducción y distribución de material educativo-informativo  </t>
  </si>
  <si>
    <t xml:space="preserve">Documento </t>
  </si>
  <si>
    <t>Verificación y vigilancia de las obligaciones de los proveedores para beneficio de los consumidores y usuarios guatemaltecos enmarcados en la Ley de protección al consumidor Decreto 6-2003 y su Reglamento AG. 777-2003 Seguimiento al proceso de aprobación de la Ley de Creación de la Procuraduría del Consumidor.</t>
  </si>
  <si>
    <t>Servicios de Supervisión del Comercio Interno.</t>
  </si>
  <si>
    <t xml:space="preserve">Supervisión a proveedores para el cumplimiento de sus obligaciones </t>
  </si>
  <si>
    <t xml:space="preserve">Evento </t>
  </si>
  <si>
    <t>Supervisión a proveedores que informan y publican sus productos y servicios que comercializan</t>
  </si>
  <si>
    <t xml:space="preserve">Supervisión a proveedores que comercializan combustibles y gas propano (GLP) en cumplimiento del Plan Centinela  </t>
  </si>
  <si>
    <t>FEBRERO</t>
  </si>
  <si>
    <t>MARZO</t>
  </si>
  <si>
    <t>ABRIL</t>
  </si>
  <si>
    <t>META VIGENTE</t>
  </si>
  <si>
    <t>JUNIO</t>
  </si>
  <si>
    <t>JULIO</t>
  </si>
  <si>
    <t>AGOSTO</t>
  </si>
  <si>
    <t>SEPTIEMBRE</t>
  </si>
  <si>
    <t xml:space="preserve">MAYO </t>
  </si>
  <si>
    <t>Debido a que ya se alcanzó el 100% de ejecución de las metas físicas del Subproducto, no es posible  el ingreso de todos los beneficiarios reportados por los Departamentos que están vinculados con el mismo;  razón por la cual,  la información pendiente será reportada en el POA del mes de octubre.  No estás demás indicar,  que ya iniciaron  las gestiones respectivas para solicitar el  incremento de la meta física  de este subproducto.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</si>
</sst>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quot;* #,##0.00_);_(&quot;Q&quot;* \(#,##0.00\);_(&quot;Q&quot;* &quot;-&quot;??_);_(@_)"/>
  </numFmts>
  <fonts count="31" x14ac:knownFonts="1">
    <font>
      <sz val="11"/>
      <color theme="1"/>
      <name val="Calibri"/>
      <family val="2"/>
      <scheme val="minor"/>
    </font>
    <font>
      <b/>
      <sz val="14"/>
      <color theme="0"/>
      <name val="Times New Roman"/>
      <family val="1"/>
    </font>
    <font>
      <sz val="10"/>
      <name val="Arial"/>
      <family val="2"/>
    </font>
    <font>
      <b/>
      <i/>
      <sz val="11"/>
      <name val="Times New Roman"/>
      <family val="1"/>
    </font>
    <font>
      <b/>
      <i/>
      <sz val="14"/>
      <color theme="0"/>
      <name val="Times New Roman"/>
      <family val="1"/>
    </font>
    <font>
      <b/>
      <sz val="10"/>
      <name val="Times New Roman"/>
      <family val="1"/>
    </font>
    <font>
      <b/>
      <i/>
      <sz val="12"/>
      <color theme="1"/>
      <name val="Times New Roman"/>
      <family val="1"/>
    </font>
    <font>
      <b/>
      <i/>
      <sz val="12"/>
      <name val="Times New Roman"/>
      <family val="1"/>
    </font>
    <font>
      <b/>
      <sz val="10"/>
      <color rgb="FF000000"/>
      <name val="Times New Roman"/>
      <family val="1"/>
    </font>
    <font>
      <b/>
      <sz val="12"/>
      <color rgb="FF000000"/>
      <name val="Times New Roman"/>
      <family val="1"/>
    </font>
    <font>
      <b/>
      <sz val="10"/>
      <name val="Arial"/>
      <family val="2"/>
    </font>
    <font>
      <sz val="10"/>
      <color rgb="FF000000"/>
      <name val="Times New Roman"/>
      <family val="1"/>
    </font>
    <font>
      <sz val="10"/>
      <color theme="1"/>
      <name val="Times New Roman"/>
      <family val="1"/>
    </font>
    <font>
      <sz val="11"/>
      <name val="Times New Roman"/>
      <family val="1"/>
    </font>
    <font>
      <sz val="11"/>
      <color indexed="8"/>
      <name val="Calibri"/>
      <family val="2"/>
    </font>
    <font>
      <sz val="12"/>
      <name val="Times New Roman"/>
      <family val="1"/>
    </font>
    <font>
      <sz val="12"/>
      <color rgb="FF000000"/>
      <name val="Times New Roman"/>
      <family val="1"/>
    </font>
    <font>
      <sz val="11"/>
      <color rgb="FF000000"/>
      <name val="Times New Roman"/>
      <family val="1"/>
    </font>
    <font>
      <sz val="10"/>
      <name val="Times New Roman"/>
      <family val="1"/>
    </font>
    <font>
      <sz val="11"/>
      <color theme="1"/>
      <name val="Candara"/>
      <family val="2"/>
    </font>
    <font>
      <b/>
      <sz val="11"/>
      <color rgb="FF000000"/>
      <name val="Times New Roman"/>
      <family val="1"/>
    </font>
    <font>
      <sz val="12"/>
      <color indexed="8"/>
      <name val="Times New Roman"/>
      <family val="1"/>
    </font>
    <font>
      <sz val="10"/>
      <color rgb="FFFF0000"/>
      <name val="Times New Roman"/>
      <family val="1"/>
    </font>
    <font>
      <b/>
      <sz val="11"/>
      <color theme="1"/>
      <name val="Times New Roman"/>
      <family val="1"/>
    </font>
    <font>
      <sz val="11"/>
      <color theme="1"/>
      <name val="Times New Roman"/>
      <family val="1"/>
    </font>
    <font>
      <sz val="11"/>
      <name val="Arial"/>
      <family val="2"/>
    </font>
    <font>
      <b/>
      <sz val="11"/>
      <name val="Times New Roman"/>
      <family val="1"/>
    </font>
    <font>
      <b/>
      <i/>
      <sz val="6"/>
      <color theme="1"/>
      <name val="Candara"/>
      <family val="2"/>
    </font>
    <font>
      <b/>
      <i/>
      <sz val="7"/>
      <name val="Times New Roman"/>
      <family val="1"/>
    </font>
    <font>
      <b/>
      <i/>
      <sz val="7"/>
      <color theme="1"/>
      <name val="Candara"/>
      <family val="2"/>
    </font>
    <font>
      <sz val="10.5"/>
      <color theme="1"/>
      <name val="Candara"/>
      <family val="2"/>
    </font>
  </fonts>
  <fills count="9">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s>
  <borders count="1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2" fillId="0" borderId="0"/>
    <xf numFmtId="0" fontId="14" fillId="0" borderId="0"/>
    <xf numFmtId="0" fontId="2" fillId="0" borderId="0"/>
  </cellStyleXfs>
  <cellXfs count="84">
    <xf numFmtId="0" fontId="0" fillId="0" borderId="0" xfId="0"/>
    <xf numFmtId="0" fontId="8" fillId="3" borderId="4" xfId="0" applyFont="1" applyFill="1" applyBorder="1" applyAlignment="1">
      <alignment horizontal="center" vertical="top" wrapText="1"/>
    </xf>
    <xf numFmtId="0" fontId="8" fillId="3" borderId="4" xfId="0"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0" fontId="2" fillId="0" borderId="4" xfId="1" applyBorder="1"/>
    <xf numFmtId="0" fontId="11" fillId="3" borderId="4" xfId="0" applyFont="1" applyFill="1" applyBorder="1" applyAlignment="1">
      <alignment horizontal="justify" vertical="center" wrapText="1"/>
    </xf>
    <xf numFmtId="0" fontId="11" fillId="3" borderId="4" xfId="0" applyFont="1" applyFill="1" applyBorder="1" applyAlignment="1">
      <alignment vertical="top" wrapText="1"/>
    </xf>
    <xf numFmtId="0" fontId="11" fillId="3" borderId="4" xfId="0" applyFont="1" applyFill="1" applyBorder="1" applyAlignment="1">
      <alignment horizontal="center" vertical="center" wrapText="1"/>
    </xf>
    <xf numFmtId="3" fontId="12" fillId="3" borderId="4" xfId="1" applyNumberFormat="1" applyFont="1" applyFill="1" applyBorder="1" applyAlignment="1">
      <alignment vertical="top" wrapText="1"/>
    </xf>
    <xf numFmtId="0" fontId="11" fillId="3" borderId="4" xfId="0" applyFont="1" applyFill="1" applyBorder="1" applyAlignment="1">
      <alignment horizontal="justify" vertical="top" wrapText="1"/>
    </xf>
    <xf numFmtId="3" fontId="13" fillId="3" borderId="4" xfId="0" applyNumberFormat="1" applyFont="1" applyFill="1" applyBorder="1" applyAlignment="1">
      <alignment horizontal="center" vertical="center"/>
    </xf>
    <xf numFmtId="3" fontId="12" fillId="3" borderId="4" xfId="1" applyNumberFormat="1" applyFont="1" applyFill="1" applyBorder="1" applyAlignment="1">
      <alignment horizontal="center" vertical="top" wrapText="1"/>
    </xf>
    <xf numFmtId="3" fontId="16" fillId="3" borderId="4" xfId="0" applyNumberFormat="1" applyFont="1" applyFill="1" applyBorder="1" applyAlignment="1">
      <alignment horizontal="center" vertical="center" wrapText="1"/>
    </xf>
    <xf numFmtId="3" fontId="17"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top" wrapText="1"/>
    </xf>
    <xf numFmtId="0" fontId="18" fillId="3" borderId="4" xfId="0" applyFont="1" applyFill="1" applyBorder="1" applyAlignment="1">
      <alignment horizontal="justify" vertical="center" wrapText="1"/>
    </xf>
    <xf numFmtId="0" fontId="18" fillId="3" borderId="4" xfId="3" applyFont="1" applyFill="1" applyBorder="1" applyAlignment="1">
      <alignment horizontal="justify" vertical="center" wrapText="1"/>
    </xf>
    <xf numFmtId="164" fontId="19" fillId="3" borderId="4" xfId="1" applyNumberFormat="1" applyFont="1" applyFill="1" applyBorder="1" applyAlignment="1">
      <alignment vertical="center" wrapText="1"/>
    </xf>
    <xf numFmtId="0" fontId="10" fillId="5" borderId="4" xfId="1" applyFont="1" applyFill="1" applyBorder="1" applyAlignment="1">
      <alignment horizontal="center" vertical="top" wrapText="1"/>
    </xf>
    <xf numFmtId="0" fontId="5" fillId="3" borderId="4" xfId="0" applyFont="1" applyFill="1" applyBorder="1" applyAlignment="1">
      <alignment horizontal="center" vertical="center" wrapText="1"/>
    </xf>
    <xf numFmtId="3" fontId="18" fillId="0" borderId="4" xfId="1" applyNumberFormat="1" applyFont="1" applyBorder="1"/>
    <xf numFmtId="0" fontId="18" fillId="0" borderId="4" xfId="1" applyFont="1" applyBorder="1"/>
    <xf numFmtId="0" fontId="21" fillId="3" borderId="4" xfId="2" applyFont="1" applyFill="1" applyBorder="1"/>
    <xf numFmtId="0" fontId="22" fillId="3" borderId="4" xfId="2" applyFont="1" applyFill="1" applyBorder="1" applyAlignment="1">
      <alignment horizontal="center"/>
    </xf>
    <xf numFmtId="3" fontId="15" fillId="3" borderId="4" xfId="0" applyNumberFormat="1" applyFont="1" applyFill="1" applyBorder="1" applyAlignment="1">
      <alignment horizontal="center" vertical="center" wrapText="1"/>
    </xf>
    <xf numFmtId="0" fontId="8" fillId="3" borderId="4" xfId="0" applyFont="1" applyFill="1" applyBorder="1" applyAlignment="1">
      <alignment horizontal="justify" vertical="center" wrapText="1"/>
    </xf>
    <xf numFmtId="3" fontId="20" fillId="3" borderId="4" xfId="0" applyNumberFormat="1" applyFont="1" applyFill="1" applyBorder="1" applyAlignment="1">
      <alignment horizontal="center" vertical="center" wrapText="1"/>
    </xf>
    <xf numFmtId="3" fontId="24" fillId="3" borderId="4" xfId="1" applyNumberFormat="1" applyFont="1" applyFill="1" applyBorder="1" applyAlignment="1">
      <alignment horizontal="center" vertical="center" wrapText="1"/>
    </xf>
    <xf numFmtId="3" fontId="25" fillId="0" borderId="4" xfId="1" applyNumberFormat="1" applyFont="1" applyBorder="1" applyAlignment="1">
      <alignment horizontal="center" vertical="center"/>
    </xf>
    <xf numFmtId="3" fontId="23" fillId="3" borderId="4" xfId="1" applyNumberFormat="1" applyFont="1" applyFill="1" applyBorder="1" applyAlignment="1">
      <alignment horizontal="center" vertical="center" wrapText="1"/>
    </xf>
    <xf numFmtId="3" fontId="26" fillId="3" borderId="4" xfId="0" applyNumberFormat="1" applyFont="1" applyFill="1" applyBorder="1" applyAlignment="1">
      <alignment horizontal="center" vertical="center"/>
    </xf>
    <xf numFmtId="2" fontId="26" fillId="3" borderId="4" xfId="0" applyNumberFormat="1" applyFont="1" applyFill="1" applyBorder="1" applyAlignment="1">
      <alignment horizontal="center" vertical="center"/>
    </xf>
    <xf numFmtId="0" fontId="11" fillId="3" borderId="4" xfId="0" applyFont="1" applyFill="1" applyBorder="1" applyAlignment="1">
      <alignment vertical="center" wrapText="1"/>
    </xf>
    <xf numFmtId="3" fontId="0" fillId="0" borderId="0" xfId="0" applyNumberFormat="1"/>
    <xf numFmtId="3" fontId="17" fillId="0" borderId="4" xfId="0" applyNumberFormat="1" applyFont="1" applyBorder="1" applyAlignment="1">
      <alignment horizontal="center" vertical="center" wrapText="1"/>
    </xf>
    <xf numFmtId="3" fontId="13" fillId="0" borderId="4" xfId="0" applyNumberFormat="1" applyFont="1" applyBorder="1" applyAlignment="1">
      <alignment horizontal="center" vertical="center"/>
    </xf>
    <xf numFmtId="3" fontId="13" fillId="0" borderId="4" xfId="1" applyNumberFormat="1" applyFont="1" applyBorder="1" applyAlignment="1">
      <alignment horizontal="center" vertical="center"/>
    </xf>
    <xf numFmtId="3" fontId="20" fillId="0" borderId="4" xfId="0" applyNumberFormat="1" applyFont="1" applyBorder="1" applyAlignment="1">
      <alignment horizontal="center" vertical="center" wrapText="1"/>
    </xf>
    <xf numFmtId="0" fontId="27" fillId="7" borderId="4" xfId="1" applyFont="1" applyFill="1" applyBorder="1" applyAlignment="1">
      <alignment horizontal="center" vertical="center" wrapText="1"/>
    </xf>
    <xf numFmtId="0" fontId="28" fillId="7" borderId="4" xfId="1" applyFont="1" applyFill="1" applyBorder="1" applyAlignment="1">
      <alignment vertical="center" wrapText="1"/>
    </xf>
    <xf numFmtId="0" fontId="29" fillId="7" borderId="4" xfId="1" applyFont="1" applyFill="1" applyBorder="1" applyAlignment="1">
      <alignment horizontal="center" vertical="center" wrapText="1"/>
    </xf>
    <xf numFmtId="3" fontId="26" fillId="0" borderId="4" xfId="0" applyNumberFormat="1" applyFont="1" applyBorder="1" applyAlignment="1">
      <alignment horizontal="center" vertical="center"/>
    </xf>
    <xf numFmtId="0" fontId="18" fillId="8" borderId="4" xfId="1" applyFont="1" applyFill="1" applyBorder="1"/>
    <xf numFmtId="0" fontId="8" fillId="8" borderId="4" xfId="0" applyFont="1" applyFill="1" applyBorder="1" applyAlignment="1">
      <alignment horizontal="center" vertical="top" wrapText="1"/>
    </xf>
    <xf numFmtId="0" fontId="18" fillId="8" borderId="4" xfId="0" applyFont="1" applyFill="1" applyBorder="1" applyAlignment="1">
      <alignment horizontal="justify" vertical="center" wrapText="1"/>
    </xf>
    <xf numFmtId="0" fontId="11" fillId="8" borderId="4" xfId="0" applyFont="1" applyFill="1" applyBorder="1" applyAlignment="1">
      <alignment vertical="center" wrapText="1"/>
    </xf>
    <xf numFmtId="0" fontId="11" fillId="8" borderId="4" xfId="0" applyFont="1" applyFill="1" applyBorder="1" applyAlignment="1">
      <alignment horizontal="center" vertical="center" wrapText="1"/>
    </xf>
    <xf numFmtId="3" fontId="23" fillId="8" borderId="4" xfId="1" applyNumberFormat="1" applyFont="1" applyFill="1" applyBorder="1" applyAlignment="1">
      <alignment horizontal="center" vertical="center" wrapText="1"/>
    </xf>
    <xf numFmtId="2" fontId="26" fillId="8" borderId="4" xfId="0" applyNumberFormat="1" applyFont="1" applyFill="1" applyBorder="1" applyAlignment="1">
      <alignment horizontal="center" vertical="center"/>
    </xf>
    <xf numFmtId="3" fontId="16" fillId="8" borderId="4" xfId="0" applyNumberFormat="1" applyFont="1" applyFill="1" applyBorder="1" applyAlignment="1">
      <alignment horizontal="center" vertical="center" wrapText="1"/>
    </xf>
    <xf numFmtId="9" fontId="23" fillId="8" borderId="4" xfId="1" applyNumberFormat="1" applyFont="1" applyFill="1" applyBorder="1" applyAlignment="1">
      <alignment horizontal="center" vertical="center" wrapText="1"/>
    </xf>
    <xf numFmtId="3" fontId="12" fillId="8" borderId="4" xfId="1" applyNumberFormat="1" applyFont="1" applyFill="1" applyBorder="1" applyAlignment="1">
      <alignment horizontal="center" vertical="top" wrapText="1"/>
    </xf>
    <xf numFmtId="9" fontId="23" fillId="0" borderId="4" xfId="1" applyNumberFormat="1" applyFont="1" applyBorder="1" applyAlignment="1">
      <alignment horizontal="center" vertical="center" wrapText="1"/>
    </xf>
    <xf numFmtId="164" fontId="30" fillId="3" borderId="4" xfId="1" applyNumberFormat="1" applyFont="1" applyFill="1" applyBorder="1" applyAlignment="1">
      <alignment horizontal="justify"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7" xfId="1" applyFont="1" applyFill="1" applyBorder="1" applyAlignment="1">
      <alignment horizontal="left" vertical="center" wrapText="1"/>
    </xf>
    <xf numFmtId="0" fontId="5" fillId="3" borderId="5" xfId="1" applyFont="1" applyFill="1" applyBorder="1" applyAlignment="1">
      <alignment horizontal="left" vertical="center" wrapText="1"/>
    </xf>
    <xf numFmtId="0" fontId="5" fillId="3" borderId="6" xfId="1"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6" borderId="5" xfId="1" applyFont="1" applyFill="1" applyBorder="1" applyAlignment="1">
      <alignment horizontal="left" vertical="center" wrapText="1"/>
    </xf>
    <xf numFmtId="0" fontId="7" fillId="6" borderId="6" xfId="1" applyFont="1" applyFill="1" applyBorder="1" applyAlignment="1">
      <alignment horizontal="left" vertical="center" wrapText="1"/>
    </xf>
    <xf numFmtId="0" fontId="7" fillId="6" borderId="5" xfId="0" applyFont="1" applyFill="1" applyBorder="1" applyAlignment="1">
      <alignment horizontal="justify" vertical="center" wrapText="1"/>
    </xf>
    <xf numFmtId="0" fontId="7" fillId="6" borderId="6" xfId="0" applyFont="1" applyFill="1" applyBorder="1" applyAlignment="1">
      <alignment horizontal="justify" vertical="center" wrapText="1"/>
    </xf>
    <xf numFmtId="0" fontId="7" fillId="6" borderId="7" xfId="0" applyFont="1" applyFill="1" applyBorder="1" applyAlignment="1">
      <alignment horizontal="justify" vertical="center" wrapText="1"/>
    </xf>
    <xf numFmtId="0" fontId="7" fillId="7" borderId="5" xfId="1" applyFont="1" applyFill="1" applyBorder="1" applyAlignment="1">
      <alignment horizontal="left" vertical="center" wrapText="1"/>
    </xf>
    <xf numFmtId="0" fontId="7" fillId="7" borderId="6" xfId="1" applyFont="1" applyFill="1" applyBorder="1" applyAlignment="1">
      <alignment horizontal="left" vertical="center" wrapText="1"/>
    </xf>
    <xf numFmtId="0" fontId="3" fillId="7" borderId="5" xfId="0" applyFont="1" applyFill="1" applyBorder="1" applyAlignment="1">
      <alignment horizontal="justify" vertical="center" wrapText="1"/>
    </xf>
    <xf numFmtId="0" fontId="3" fillId="7" borderId="6" xfId="0" applyFont="1" applyFill="1" applyBorder="1" applyAlignment="1">
      <alignment horizontal="justify" vertical="center" wrapText="1"/>
    </xf>
    <xf numFmtId="0" fontId="3" fillId="7" borderId="7" xfId="0" applyFont="1" applyFill="1" applyBorder="1" applyAlignment="1">
      <alignment horizontal="justify" vertical="center" wrapText="1"/>
    </xf>
    <xf numFmtId="3" fontId="24" fillId="0" borderId="8" xfId="1" applyNumberFormat="1" applyFont="1" applyBorder="1" applyAlignment="1">
      <alignment horizontal="justify" vertical="center" wrapText="1"/>
    </xf>
    <xf numFmtId="3" fontId="24" fillId="0" borderId="10" xfId="1" applyNumberFormat="1" applyFont="1" applyBorder="1" applyAlignment="1">
      <alignment horizontal="justify" vertical="center" wrapText="1"/>
    </xf>
    <xf numFmtId="3" fontId="24" fillId="0" borderId="9" xfId="1" applyNumberFormat="1" applyFont="1" applyBorder="1" applyAlignment="1">
      <alignment horizontal="justify" vertical="center" wrapText="1"/>
    </xf>
    <xf numFmtId="0" fontId="7" fillId="7" borderId="5" xfId="0" applyFont="1" applyFill="1" applyBorder="1" applyAlignment="1">
      <alignment horizontal="left" vertical="center" wrapText="1"/>
    </xf>
    <xf numFmtId="0" fontId="7" fillId="7" borderId="6" xfId="0" applyFont="1" applyFill="1" applyBorder="1" applyAlignment="1">
      <alignment horizontal="left" vertical="center" wrapText="1"/>
    </xf>
    <xf numFmtId="0" fontId="7" fillId="7" borderId="7" xfId="0" applyFont="1" applyFill="1" applyBorder="1" applyAlignment="1">
      <alignment horizontal="left" vertical="center" wrapText="1"/>
    </xf>
  </cellXfs>
  <cellStyles count="4">
    <cellStyle name="Normal" xfId="0" builtinId="0"/>
    <cellStyle name="Normal 2 2 2" xfId="3" xr:uid="{00000000-0005-0000-0000-000001000000}"/>
    <cellStyle name="Normal 4" xfId="1" xr:uid="{00000000-0005-0000-0000-000002000000}"/>
    <cellStyle name="Normal_Xl000006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
  <sheetViews>
    <sheetView tabSelected="1" zoomScaleNormal="100" workbookViewId="0">
      <selection activeCell="V11" sqref="V11"/>
    </sheetView>
  </sheetViews>
  <sheetFormatPr baseColWidth="10" defaultRowHeight="15" x14ac:dyDescent="0.25"/>
  <cols>
    <col min="1" max="1" width="5.140625" customWidth="1"/>
    <col min="2" max="3" width="17.42578125" customWidth="1"/>
    <col min="4" max="4" width="22.85546875" customWidth="1"/>
    <col min="5" max="5" width="9.85546875" customWidth="1"/>
    <col min="6" max="6" width="10.140625" customWidth="1"/>
    <col min="7" max="7" width="6.85546875" customWidth="1"/>
    <col min="8" max="8" width="8" customWidth="1"/>
    <col min="9" max="9" width="7.5703125" customWidth="1"/>
    <col min="10" max="10" width="7.42578125" customWidth="1"/>
    <col min="11" max="11" width="7.5703125" customWidth="1"/>
    <col min="12" max="13" width="7.7109375" customWidth="1"/>
    <col min="14" max="14" width="8.7109375" customWidth="1"/>
    <col min="15" max="16" width="10.7109375" customWidth="1"/>
    <col min="17" max="17" width="9.5703125" customWidth="1"/>
    <col min="18" max="18" width="25" customWidth="1"/>
  </cols>
  <sheetData>
    <row r="1" spans="1:18" ht="40.5" customHeight="1" x14ac:dyDescent="0.25">
      <c r="A1" s="62" t="s">
        <v>0</v>
      </c>
      <c r="B1" s="63"/>
      <c r="C1" s="63"/>
      <c r="D1" s="63"/>
      <c r="E1" s="63"/>
      <c r="F1" s="63"/>
      <c r="G1" s="63"/>
      <c r="H1" s="63"/>
      <c r="I1" s="63"/>
      <c r="J1" s="63"/>
      <c r="K1" s="63"/>
      <c r="L1" s="63"/>
      <c r="M1" s="63"/>
      <c r="N1" s="63"/>
      <c r="O1" s="63"/>
      <c r="P1" s="63"/>
      <c r="Q1" s="63"/>
      <c r="R1" s="64"/>
    </row>
    <row r="2" spans="1:18" ht="22.5" customHeight="1" x14ac:dyDescent="0.25">
      <c r="A2" s="54" t="s">
        <v>1</v>
      </c>
      <c r="B2" s="55"/>
      <c r="C2" s="55"/>
      <c r="D2" s="55"/>
      <c r="E2" s="55"/>
      <c r="F2" s="55"/>
      <c r="G2" s="55"/>
      <c r="H2" s="55"/>
      <c r="I2" s="55"/>
      <c r="J2" s="55"/>
      <c r="K2" s="55"/>
      <c r="L2" s="55"/>
      <c r="M2" s="55"/>
      <c r="N2" s="55"/>
      <c r="O2" s="55"/>
      <c r="P2" s="55"/>
      <c r="Q2" s="55"/>
      <c r="R2" s="56"/>
    </row>
    <row r="3" spans="1:18" ht="23.25" customHeight="1" x14ac:dyDescent="0.25">
      <c r="A3" s="57" t="s">
        <v>2</v>
      </c>
      <c r="B3" s="58"/>
      <c r="C3" s="59" t="s">
        <v>3</v>
      </c>
      <c r="D3" s="60"/>
      <c r="E3" s="60"/>
      <c r="F3" s="60"/>
      <c r="G3" s="60"/>
      <c r="H3" s="60"/>
      <c r="I3" s="60"/>
      <c r="J3" s="60"/>
      <c r="K3" s="60"/>
      <c r="L3" s="60"/>
      <c r="M3" s="60"/>
      <c r="N3" s="60"/>
      <c r="O3" s="60"/>
      <c r="P3" s="60"/>
      <c r="Q3" s="60"/>
      <c r="R3" s="61"/>
    </row>
    <row r="4" spans="1:18" ht="30.75" customHeight="1" x14ac:dyDescent="0.25">
      <c r="A4" s="57" t="s">
        <v>4</v>
      </c>
      <c r="B4" s="58"/>
      <c r="C4" s="59" t="s">
        <v>5</v>
      </c>
      <c r="D4" s="60"/>
      <c r="E4" s="60"/>
      <c r="F4" s="60"/>
      <c r="G4" s="60"/>
      <c r="H4" s="60"/>
      <c r="I4" s="60"/>
      <c r="J4" s="60"/>
      <c r="K4" s="60"/>
      <c r="L4" s="60"/>
      <c r="M4" s="60"/>
      <c r="N4" s="60"/>
      <c r="O4" s="60"/>
      <c r="P4" s="60"/>
      <c r="Q4" s="60"/>
      <c r="R4" s="61"/>
    </row>
    <row r="5" spans="1:18" ht="18" customHeight="1" x14ac:dyDescent="0.25">
      <c r="A5" s="57" t="s">
        <v>6</v>
      </c>
      <c r="B5" s="58"/>
      <c r="C5" s="65" t="s">
        <v>7</v>
      </c>
      <c r="D5" s="66"/>
      <c r="E5" s="66"/>
      <c r="F5" s="66"/>
      <c r="G5" s="66"/>
      <c r="H5" s="66"/>
      <c r="I5" s="66"/>
      <c r="J5" s="66"/>
      <c r="K5" s="66"/>
      <c r="L5" s="66"/>
      <c r="M5" s="66"/>
      <c r="N5" s="66"/>
      <c r="O5" s="66"/>
      <c r="P5" s="66"/>
      <c r="Q5" s="66"/>
      <c r="R5" s="67"/>
    </row>
    <row r="6" spans="1:18" ht="50.25" customHeight="1" x14ac:dyDescent="0.25">
      <c r="A6" s="68" t="s">
        <v>8</v>
      </c>
      <c r="B6" s="69"/>
      <c r="C6" s="70" t="s">
        <v>9</v>
      </c>
      <c r="D6" s="71"/>
      <c r="E6" s="71"/>
      <c r="F6" s="71"/>
      <c r="G6" s="71"/>
      <c r="H6" s="71"/>
      <c r="I6" s="71"/>
      <c r="J6" s="71"/>
      <c r="K6" s="71"/>
      <c r="L6" s="71"/>
      <c r="M6" s="71"/>
      <c r="N6" s="71"/>
      <c r="O6" s="71"/>
      <c r="P6" s="71"/>
      <c r="Q6" s="71"/>
      <c r="R6" s="72"/>
    </row>
    <row r="7" spans="1:18" ht="18" customHeight="1" x14ac:dyDescent="0.25">
      <c r="A7" s="73" t="s">
        <v>10</v>
      </c>
      <c r="B7" s="74"/>
      <c r="C7" s="81" t="s">
        <v>11</v>
      </c>
      <c r="D7" s="82"/>
      <c r="E7" s="82"/>
      <c r="F7" s="82"/>
      <c r="G7" s="82"/>
      <c r="H7" s="82"/>
      <c r="I7" s="82"/>
      <c r="J7" s="82"/>
      <c r="K7" s="82"/>
      <c r="L7" s="82"/>
      <c r="M7" s="82"/>
      <c r="N7" s="82"/>
      <c r="O7" s="82"/>
      <c r="P7" s="82"/>
      <c r="Q7" s="82"/>
      <c r="R7" s="83"/>
    </row>
    <row r="8" spans="1:18" ht="41.25" customHeight="1" x14ac:dyDescent="0.25">
      <c r="A8" s="39" t="s">
        <v>12</v>
      </c>
      <c r="B8" s="40" t="s">
        <v>13</v>
      </c>
      <c r="C8" s="40" t="s">
        <v>14</v>
      </c>
      <c r="D8" s="40" t="s">
        <v>15</v>
      </c>
      <c r="E8" s="40" t="s">
        <v>16</v>
      </c>
      <c r="F8" s="40" t="s">
        <v>57</v>
      </c>
      <c r="G8" s="38" t="s">
        <v>17</v>
      </c>
      <c r="H8" s="38" t="s">
        <v>54</v>
      </c>
      <c r="I8" s="38" t="s">
        <v>55</v>
      </c>
      <c r="J8" s="38" t="s">
        <v>56</v>
      </c>
      <c r="K8" s="38" t="s">
        <v>62</v>
      </c>
      <c r="L8" s="38" t="s">
        <v>58</v>
      </c>
      <c r="M8" s="38" t="s">
        <v>59</v>
      </c>
      <c r="N8" s="38" t="s">
        <v>60</v>
      </c>
      <c r="O8" s="38" t="s">
        <v>61</v>
      </c>
      <c r="P8" s="38" t="s">
        <v>18</v>
      </c>
      <c r="Q8" s="38" t="s">
        <v>19</v>
      </c>
      <c r="R8" s="40" t="s">
        <v>20</v>
      </c>
    </row>
    <row r="9" spans="1:18" ht="124.5" customHeight="1" x14ac:dyDescent="0.25">
      <c r="A9" s="19">
        <v>1</v>
      </c>
      <c r="B9" s="25" t="s">
        <v>21</v>
      </c>
      <c r="C9" s="1"/>
      <c r="D9" s="20"/>
      <c r="E9" s="2" t="s">
        <v>22</v>
      </c>
      <c r="F9" s="26">
        <f t="shared" ref="F9:N9" si="0">+F10+F18+F21</f>
        <v>62313</v>
      </c>
      <c r="G9" s="26">
        <f t="shared" si="0"/>
        <v>4323</v>
      </c>
      <c r="H9" s="26">
        <f t="shared" si="0"/>
        <v>8083</v>
      </c>
      <c r="I9" s="26">
        <f t="shared" si="0"/>
        <v>8520</v>
      </c>
      <c r="J9" s="26">
        <f t="shared" si="0"/>
        <v>4606</v>
      </c>
      <c r="K9" s="26">
        <f t="shared" si="0"/>
        <v>8694</v>
      </c>
      <c r="L9" s="26">
        <f t="shared" si="0"/>
        <v>6582</v>
      </c>
      <c r="M9" s="26">
        <f t="shared" si="0"/>
        <v>7530</v>
      </c>
      <c r="N9" s="26">
        <f t="shared" si="0"/>
        <v>8448</v>
      </c>
      <c r="O9" s="37">
        <f>+O10+O18+O21</f>
        <v>894</v>
      </c>
      <c r="P9" s="3">
        <f t="shared" ref="P9:P21" si="1">SUM(G9:O9)</f>
        <v>57680</v>
      </c>
      <c r="Q9" s="52">
        <f t="shared" ref="Q9:Q21" si="2">+P9/F9</f>
        <v>0.92564954343395445</v>
      </c>
      <c r="R9" s="18"/>
    </row>
    <row r="10" spans="1:18" ht="84.75" customHeight="1" x14ac:dyDescent="0.25">
      <c r="A10" s="21"/>
      <c r="B10" s="1"/>
      <c r="C10" s="9" t="s">
        <v>23</v>
      </c>
      <c r="D10" s="6"/>
      <c r="E10" s="7" t="s">
        <v>22</v>
      </c>
      <c r="F10" s="26">
        <f t="shared" ref="F10:K10" si="3">+F11+F12+F13</f>
        <v>49163</v>
      </c>
      <c r="G10" s="26">
        <f t="shared" si="3"/>
        <v>4006</v>
      </c>
      <c r="H10" s="26">
        <f t="shared" si="3"/>
        <v>7149</v>
      </c>
      <c r="I10" s="26">
        <f t="shared" si="3"/>
        <v>7609</v>
      </c>
      <c r="J10" s="26">
        <f t="shared" si="3"/>
        <v>4088</v>
      </c>
      <c r="K10" s="26">
        <f t="shared" si="3"/>
        <v>7592</v>
      </c>
      <c r="L10" s="26">
        <f>SUM(L11:L13)</f>
        <v>5983</v>
      </c>
      <c r="M10" s="26">
        <f t="shared" ref="M10:N10" si="4">+M11+M12+M13</f>
        <v>6110</v>
      </c>
      <c r="N10" s="26">
        <f t="shared" si="4"/>
        <v>6622</v>
      </c>
      <c r="O10" s="37">
        <f>+O11+O12+O13</f>
        <v>0</v>
      </c>
      <c r="P10" s="3">
        <f t="shared" si="1"/>
        <v>49159</v>
      </c>
      <c r="Q10" s="52">
        <f t="shared" si="2"/>
        <v>0.99991863800012204</v>
      </c>
      <c r="R10" s="78" t="s">
        <v>63</v>
      </c>
    </row>
    <row r="11" spans="1:18" ht="84" customHeight="1" x14ac:dyDescent="0.25">
      <c r="A11" s="21"/>
      <c r="B11" s="1"/>
      <c r="C11" s="9"/>
      <c r="D11" s="5" t="s">
        <v>24</v>
      </c>
      <c r="E11" s="7" t="s">
        <v>25</v>
      </c>
      <c r="F11" s="27">
        <v>23787</v>
      </c>
      <c r="G11" s="10">
        <v>579</v>
      </c>
      <c r="H11" s="10">
        <v>2045</v>
      </c>
      <c r="I11" s="10">
        <v>3343</v>
      </c>
      <c r="J11" s="10">
        <v>1263</v>
      </c>
      <c r="K11" s="10">
        <v>3044</v>
      </c>
      <c r="L11" s="10">
        <v>2198</v>
      </c>
      <c r="M11" s="10">
        <v>2309</v>
      </c>
      <c r="N11" s="10">
        <v>3083</v>
      </c>
      <c r="O11" s="35">
        <v>0</v>
      </c>
      <c r="P11" s="12">
        <f t="shared" si="1"/>
        <v>17864</v>
      </c>
      <c r="Q11" s="52">
        <f t="shared" si="2"/>
        <v>0.75099844452852393</v>
      </c>
      <c r="R11" s="79"/>
    </row>
    <row r="12" spans="1:18" ht="58.5" customHeight="1" x14ac:dyDescent="0.25">
      <c r="A12" s="21"/>
      <c r="B12" s="1"/>
      <c r="C12" s="22"/>
      <c r="D12" s="5" t="s">
        <v>26</v>
      </c>
      <c r="E12" s="7" t="s">
        <v>22</v>
      </c>
      <c r="F12" s="27">
        <v>4999</v>
      </c>
      <c r="G12" s="28">
        <v>0</v>
      </c>
      <c r="H12" s="28">
        <v>0</v>
      </c>
      <c r="I12" s="36">
        <v>681</v>
      </c>
      <c r="J12" s="36">
        <v>347</v>
      </c>
      <c r="K12" s="36">
        <v>1516</v>
      </c>
      <c r="L12" s="36">
        <v>215</v>
      </c>
      <c r="M12" s="36">
        <v>424</v>
      </c>
      <c r="N12" s="36">
        <v>2463</v>
      </c>
      <c r="O12" s="36">
        <v>0</v>
      </c>
      <c r="P12" s="24">
        <f t="shared" si="1"/>
        <v>5646</v>
      </c>
      <c r="Q12" s="52">
        <f t="shared" si="2"/>
        <v>1.1294258851770353</v>
      </c>
      <c r="R12" s="79"/>
    </row>
    <row r="13" spans="1:18" ht="89.25" customHeight="1" x14ac:dyDescent="0.25">
      <c r="A13" s="21"/>
      <c r="B13" s="1"/>
      <c r="C13" s="22"/>
      <c r="D13" s="5" t="s">
        <v>27</v>
      </c>
      <c r="E13" s="7" t="s">
        <v>22</v>
      </c>
      <c r="F13" s="13">
        <v>20377</v>
      </c>
      <c r="G13" s="13">
        <v>3427</v>
      </c>
      <c r="H13" s="13">
        <v>5104</v>
      </c>
      <c r="I13" s="13">
        <v>3585</v>
      </c>
      <c r="J13" s="13">
        <v>2478</v>
      </c>
      <c r="K13" s="13">
        <v>3032</v>
      </c>
      <c r="L13" s="13">
        <v>3570</v>
      </c>
      <c r="M13" s="13">
        <v>3377</v>
      </c>
      <c r="N13" s="34">
        <v>1076</v>
      </c>
      <c r="O13" s="34">
        <v>0</v>
      </c>
      <c r="P13" s="12">
        <f t="shared" si="1"/>
        <v>25649</v>
      </c>
      <c r="Q13" s="52">
        <f t="shared" si="2"/>
        <v>1.2587230701280856</v>
      </c>
      <c r="R13" s="80"/>
    </row>
    <row r="14" spans="1:18" ht="76.5" customHeight="1" x14ac:dyDescent="0.25">
      <c r="A14" s="21"/>
      <c r="B14" s="1"/>
      <c r="C14" s="5" t="s">
        <v>28</v>
      </c>
      <c r="D14" s="32"/>
      <c r="E14" s="7" t="s">
        <v>29</v>
      </c>
      <c r="F14" s="29">
        <f t="shared" ref="F14:K14" si="5">+F15+F16+F17</f>
        <v>13502</v>
      </c>
      <c r="G14" s="30">
        <f t="shared" si="5"/>
        <v>1013</v>
      </c>
      <c r="H14" s="30">
        <f t="shared" si="5"/>
        <v>1173</v>
      </c>
      <c r="I14" s="30">
        <f t="shared" si="5"/>
        <v>1017</v>
      </c>
      <c r="J14" s="30">
        <f t="shared" si="5"/>
        <v>774</v>
      </c>
      <c r="K14" s="30">
        <f t="shared" si="5"/>
        <v>991</v>
      </c>
      <c r="L14" s="30">
        <f>SUM(L15:L17)</f>
        <v>1262</v>
      </c>
      <c r="M14" s="30">
        <f>+M15+M16+M17</f>
        <v>840</v>
      </c>
      <c r="N14" s="30">
        <f>+N15+N16+N17</f>
        <v>1038</v>
      </c>
      <c r="O14" s="41">
        <f>+O15+O16+O17</f>
        <v>1075</v>
      </c>
      <c r="P14" s="3">
        <f t="shared" si="1"/>
        <v>9183</v>
      </c>
      <c r="Q14" s="52">
        <f t="shared" si="2"/>
        <v>0.68012146348689084</v>
      </c>
      <c r="R14" s="8"/>
    </row>
    <row r="15" spans="1:18" ht="31.5" customHeight="1" x14ac:dyDescent="0.25">
      <c r="A15" s="21"/>
      <c r="B15" s="1"/>
      <c r="C15" s="1"/>
      <c r="D15" s="5" t="s">
        <v>30</v>
      </c>
      <c r="E15" s="7" t="s">
        <v>29</v>
      </c>
      <c r="F15" s="27">
        <v>10500</v>
      </c>
      <c r="G15" s="10">
        <v>627</v>
      </c>
      <c r="H15" s="10">
        <v>1084</v>
      </c>
      <c r="I15" s="10">
        <v>973</v>
      </c>
      <c r="J15" s="10">
        <v>727</v>
      </c>
      <c r="K15" s="10">
        <v>932</v>
      </c>
      <c r="L15" s="10">
        <v>1230</v>
      </c>
      <c r="M15" s="10">
        <v>805</v>
      </c>
      <c r="N15" s="10">
        <v>1004</v>
      </c>
      <c r="O15" s="35">
        <v>1035</v>
      </c>
      <c r="P15" s="12">
        <f t="shared" si="1"/>
        <v>8417</v>
      </c>
      <c r="Q15" s="52">
        <f t="shared" si="2"/>
        <v>0.80161904761904756</v>
      </c>
      <c r="R15" s="8"/>
    </row>
    <row r="16" spans="1:18" ht="39" customHeight="1" x14ac:dyDescent="0.25">
      <c r="A16" s="21"/>
      <c r="B16" s="1"/>
      <c r="C16" s="1"/>
      <c r="D16" s="5" t="s">
        <v>31</v>
      </c>
      <c r="E16" s="7" t="s">
        <v>29</v>
      </c>
      <c r="F16" s="27">
        <v>400</v>
      </c>
      <c r="G16" s="13">
        <v>18</v>
      </c>
      <c r="H16" s="13">
        <v>81</v>
      </c>
      <c r="I16" s="34">
        <v>44</v>
      </c>
      <c r="J16" s="34">
        <v>44</v>
      </c>
      <c r="K16" s="34">
        <v>41</v>
      </c>
      <c r="L16" s="34">
        <v>29</v>
      </c>
      <c r="M16" s="34">
        <v>30</v>
      </c>
      <c r="N16" s="34">
        <v>34</v>
      </c>
      <c r="O16" s="34">
        <v>40</v>
      </c>
      <c r="P16" s="12">
        <f t="shared" si="1"/>
        <v>361</v>
      </c>
      <c r="Q16" s="52">
        <f t="shared" si="2"/>
        <v>0.90249999999999997</v>
      </c>
      <c r="R16" s="8"/>
    </row>
    <row r="17" spans="1:18" ht="63" customHeight="1" x14ac:dyDescent="0.25">
      <c r="A17" s="21"/>
      <c r="B17" s="1"/>
      <c r="C17" s="1"/>
      <c r="D17" s="5" t="s">
        <v>32</v>
      </c>
      <c r="E17" s="7" t="s">
        <v>29</v>
      </c>
      <c r="F17" s="27">
        <v>2602</v>
      </c>
      <c r="G17" s="10">
        <v>368</v>
      </c>
      <c r="H17" s="10">
        <v>8</v>
      </c>
      <c r="I17" s="10">
        <v>0</v>
      </c>
      <c r="J17" s="10">
        <v>3</v>
      </c>
      <c r="K17" s="35">
        <v>18</v>
      </c>
      <c r="L17" s="35">
        <v>3</v>
      </c>
      <c r="M17" s="35">
        <v>5</v>
      </c>
      <c r="N17" s="35">
        <v>0</v>
      </c>
      <c r="O17" s="35">
        <v>0</v>
      </c>
      <c r="P17" s="12">
        <f t="shared" si="1"/>
        <v>405</v>
      </c>
      <c r="Q17" s="52">
        <f t="shared" si="2"/>
        <v>0.15564950038431977</v>
      </c>
      <c r="R17" s="11"/>
    </row>
    <row r="18" spans="1:18" ht="78.75" customHeight="1" x14ac:dyDescent="0.25">
      <c r="A18" s="21"/>
      <c r="B18" s="1"/>
      <c r="C18" s="5" t="s">
        <v>33</v>
      </c>
      <c r="D18" s="32"/>
      <c r="E18" s="7" t="s">
        <v>22</v>
      </c>
      <c r="F18" s="29">
        <f t="shared" ref="F18:K18" si="6">+F19+F20</f>
        <v>7145</v>
      </c>
      <c r="G18" s="30">
        <f t="shared" si="6"/>
        <v>317</v>
      </c>
      <c r="H18" s="30">
        <f t="shared" si="6"/>
        <v>523</v>
      </c>
      <c r="I18" s="30">
        <f t="shared" si="6"/>
        <v>438</v>
      </c>
      <c r="J18" s="30">
        <f t="shared" si="6"/>
        <v>390</v>
      </c>
      <c r="K18" s="30">
        <f t="shared" si="6"/>
        <v>551</v>
      </c>
      <c r="L18" s="30">
        <f>SUM(L19:L20)</f>
        <v>559</v>
      </c>
      <c r="M18" s="41">
        <f t="shared" ref="M18:N18" si="7">+M19+M20</f>
        <v>999</v>
      </c>
      <c r="N18" s="37">
        <f t="shared" si="7"/>
        <v>1288</v>
      </c>
      <c r="O18" s="37">
        <f>+O19+O20</f>
        <v>782</v>
      </c>
      <c r="P18" s="3">
        <f t="shared" si="1"/>
        <v>5847</v>
      </c>
      <c r="Q18" s="52">
        <f t="shared" si="2"/>
        <v>0.81833449965010496</v>
      </c>
      <c r="R18" s="11"/>
    </row>
    <row r="19" spans="1:18" ht="43.5" customHeight="1" x14ac:dyDescent="0.25">
      <c r="A19" s="21"/>
      <c r="B19" s="1"/>
      <c r="C19" s="9"/>
      <c r="D19" s="5" t="s">
        <v>34</v>
      </c>
      <c r="E19" s="7" t="s">
        <v>25</v>
      </c>
      <c r="F19" s="27">
        <v>3925</v>
      </c>
      <c r="G19" s="13">
        <v>229</v>
      </c>
      <c r="H19" s="13">
        <v>388</v>
      </c>
      <c r="I19" s="13">
        <v>363</v>
      </c>
      <c r="J19" s="13">
        <v>257</v>
      </c>
      <c r="K19" s="13">
        <v>463</v>
      </c>
      <c r="L19" s="13">
        <v>428</v>
      </c>
      <c r="M19" s="13">
        <v>946</v>
      </c>
      <c r="N19" s="34">
        <v>1219</v>
      </c>
      <c r="O19" s="34">
        <v>754</v>
      </c>
      <c r="P19" s="12">
        <f t="shared" si="1"/>
        <v>5047</v>
      </c>
      <c r="Q19" s="52">
        <f t="shared" si="2"/>
        <v>1.2858598726114649</v>
      </c>
      <c r="R19" s="11"/>
    </row>
    <row r="20" spans="1:18" ht="35.25" customHeight="1" x14ac:dyDescent="0.25">
      <c r="A20" s="21"/>
      <c r="B20" s="1"/>
      <c r="C20" s="9"/>
      <c r="D20" s="5" t="s">
        <v>35</v>
      </c>
      <c r="E20" s="7" t="s">
        <v>25</v>
      </c>
      <c r="F20" s="27">
        <v>3220</v>
      </c>
      <c r="G20" s="10">
        <v>88</v>
      </c>
      <c r="H20" s="10">
        <v>135</v>
      </c>
      <c r="I20" s="10">
        <v>75</v>
      </c>
      <c r="J20" s="10">
        <v>133</v>
      </c>
      <c r="K20" s="10">
        <v>88</v>
      </c>
      <c r="L20" s="10">
        <v>131</v>
      </c>
      <c r="M20" s="10">
        <v>53</v>
      </c>
      <c r="N20" s="10">
        <v>69</v>
      </c>
      <c r="O20" s="35">
        <v>28</v>
      </c>
      <c r="P20" s="12">
        <f t="shared" si="1"/>
        <v>800</v>
      </c>
      <c r="Q20" s="52">
        <f t="shared" si="2"/>
        <v>0.2484472049689441</v>
      </c>
      <c r="R20" s="11"/>
    </row>
    <row r="21" spans="1:18" ht="74.25" customHeight="1" x14ac:dyDescent="0.25">
      <c r="A21" s="21"/>
      <c r="B21" s="1"/>
      <c r="C21" s="15" t="s">
        <v>36</v>
      </c>
      <c r="D21" s="32"/>
      <c r="E21" s="7" t="s">
        <v>22</v>
      </c>
      <c r="F21" s="29">
        <v>6005</v>
      </c>
      <c r="G21" s="31" t="s">
        <v>37</v>
      </c>
      <c r="H21" s="30">
        <v>411</v>
      </c>
      <c r="I21" s="30">
        <v>473</v>
      </c>
      <c r="J21" s="30">
        <v>128</v>
      </c>
      <c r="K21" s="30">
        <v>551</v>
      </c>
      <c r="L21" s="30">
        <v>40</v>
      </c>
      <c r="M21" s="30">
        <v>421</v>
      </c>
      <c r="N21" s="30">
        <v>538</v>
      </c>
      <c r="O21" s="41">
        <v>112</v>
      </c>
      <c r="P21" s="3">
        <f t="shared" si="1"/>
        <v>2674</v>
      </c>
      <c r="Q21" s="52">
        <f t="shared" si="2"/>
        <v>0.44529558701082433</v>
      </c>
      <c r="R21" s="11"/>
    </row>
    <row r="22" spans="1:18" ht="3.75" customHeight="1" x14ac:dyDescent="0.25">
      <c r="A22" s="42"/>
      <c r="B22" s="43"/>
      <c r="C22" s="44"/>
      <c r="D22" s="45"/>
      <c r="E22" s="46"/>
      <c r="F22" s="47"/>
      <c r="G22" s="48"/>
      <c r="H22" s="48"/>
      <c r="I22" s="48"/>
      <c r="J22" s="48"/>
      <c r="K22" s="48"/>
      <c r="L22" s="48"/>
      <c r="M22" s="48"/>
      <c r="N22" s="48"/>
      <c r="O22" s="48"/>
      <c r="P22" s="49"/>
      <c r="Q22" s="50"/>
      <c r="R22" s="51"/>
    </row>
    <row r="23" spans="1:18" ht="87.75" customHeight="1" x14ac:dyDescent="0.25">
      <c r="A23" s="21"/>
      <c r="B23" s="23"/>
      <c r="C23" s="23"/>
      <c r="D23" s="16" t="s">
        <v>38</v>
      </c>
      <c r="E23" s="7" t="s">
        <v>39</v>
      </c>
      <c r="F23" s="27">
        <v>13767</v>
      </c>
      <c r="G23" s="13">
        <v>1516</v>
      </c>
      <c r="H23" s="13">
        <v>1465</v>
      </c>
      <c r="I23" s="13">
        <v>1121</v>
      </c>
      <c r="J23" s="13">
        <v>931</v>
      </c>
      <c r="K23" s="13">
        <v>1307</v>
      </c>
      <c r="L23" s="13">
        <v>1374</v>
      </c>
      <c r="M23" s="13">
        <v>1000</v>
      </c>
      <c r="N23" s="34">
        <v>1493</v>
      </c>
      <c r="O23" s="34">
        <v>1622</v>
      </c>
      <c r="P23" s="12">
        <f t="shared" ref="P23:P28" si="8">SUM(G23:O23)</f>
        <v>11829</v>
      </c>
      <c r="Q23" s="52">
        <f t="shared" ref="Q23:Q28" si="9">+P23/F23</f>
        <v>0.8592285901067771</v>
      </c>
      <c r="R23" s="11"/>
    </row>
    <row r="24" spans="1:18" ht="75" customHeight="1" x14ac:dyDescent="0.25">
      <c r="A24" s="21"/>
      <c r="B24" s="23"/>
      <c r="C24" s="23"/>
      <c r="D24" s="16" t="s">
        <v>40</v>
      </c>
      <c r="E24" s="7" t="s">
        <v>41</v>
      </c>
      <c r="F24" s="27">
        <v>750</v>
      </c>
      <c r="G24" s="10">
        <v>11</v>
      </c>
      <c r="H24" s="10">
        <v>42</v>
      </c>
      <c r="I24" s="10">
        <v>61</v>
      </c>
      <c r="J24" s="10">
        <v>38</v>
      </c>
      <c r="K24" s="10">
        <v>40</v>
      </c>
      <c r="L24" s="10">
        <v>45</v>
      </c>
      <c r="M24" s="10">
        <v>45</v>
      </c>
      <c r="N24" s="10">
        <v>8</v>
      </c>
      <c r="O24" s="35">
        <v>3</v>
      </c>
      <c r="P24" s="12">
        <f t="shared" si="8"/>
        <v>293</v>
      </c>
      <c r="Q24" s="52">
        <f t="shared" si="9"/>
        <v>0.39066666666666666</v>
      </c>
      <c r="R24" s="11"/>
    </row>
    <row r="25" spans="1:18" ht="32.25" customHeight="1" x14ac:dyDescent="0.25">
      <c r="A25" s="21"/>
      <c r="B25" s="23"/>
      <c r="C25" s="23"/>
      <c r="D25" s="16" t="s">
        <v>42</v>
      </c>
      <c r="E25" s="7" t="s">
        <v>41</v>
      </c>
      <c r="F25" s="27">
        <v>1</v>
      </c>
      <c r="G25" s="10">
        <v>0</v>
      </c>
      <c r="H25" s="10">
        <v>0</v>
      </c>
      <c r="I25" s="10">
        <v>0</v>
      </c>
      <c r="J25" s="10">
        <v>0</v>
      </c>
      <c r="K25" s="10">
        <v>0</v>
      </c>
      <c r="L25" s="10">
        <v>0</v>
      </c>
      <c r="M25" s="10">
        <v>1</v>
      </c>
      <c r="N25" s="10">
        <v>0</v>
      </c>
      <c r="O25" s="35">
        <v>0</v>
      </c>
      <c r="P25" s="12">
        <f t="shared" si="8"/>
        <v>1</v>
      </c>
      <c r="Q25" s="52">
        <f t="shared" si="9"/>
        <v>1</v>
      </c>
      <c r="R25" s="17"/>
    </row>
    <row r="26" spans="1:18" ht="63" customHeight="1" x14ac:dyDescent="0.25">
      <c r="A26" s="21"/>
      <c r="B26" s="23"/>
      <c r="C26" s="23"/>
      <c r="D26" s="16" t="s">
        <v>43</v>
      </c>
      <c r="E26" s="7" t="s">
        <v>41</v>
      </c>
      <c r="F26" s="27">
        <v>1200</v>
      </c>
      <c r="G26" s="13">
        <v>109</v>
      </c>
      <c r="H26" s="13">
        <v>124</v>
      </c>
      <c r="I26" s="34">
        <v>85</v>
      </c>
      <c r="J26" s="34">
        <v>112</v>
      </c>
      <c r="K26" s="34">
        <v>90</v>
      </c>
      <c r="L26" s="34">
        <v>130</v>
      </c>
      <c r="M26" s="34">
        <v>138</v>
      </c>
      <c r="N26" s="34">
        <v>123</v>
      </c>
      <c r="O26" s="34">
        <v>140</v>
      </c>
      <c r="P26" s="12">
        <f t="shared" si="8"/>
        <v>1051</v>
      </c>
      <c r="Q26" s="52">
        <f t="shared" si="9"/>
        <v>0.87583333333333335</v>
      </c>
      <c r="R26" s="53"/>
    </row>
    <row r="27" spans="1:18" ht="30.75" customHeight="1" x14ac:dyDescent="0.25">
      <c r="A27" s="21"/>
      <c r="B27" s="23"/>
      <c r="C27" s="23"/>
      <c r="D27" s="16" t="s">
        <v>44</v>
      </c>
      <c r="E27" s="7" t="s">
        <v>45</v>
      </c>
      <c r="F27" s="27">
        <v>950</v>
      </c>
      <c r="G27" s="10">
        <v>111</v>
      </c>
      <c r="H27" s="10">
        <v>224</v>
      </c>
      <c r="I27" s="35">
        <v>290</v>
      </c>
      <c r="J27" s="35">
        <v>304</v>
      </c>
      <c r="K27" s="35">
        <v>364</v>
      </c>
      <c r="L27" s="35">
        <v>378</v>
      </c>
      <c r="M27" s="35">
        <v>286</v>
      </c>
      <c r="N27" s="35">
        <v>233</v>
      </c>
      <c r="O27" s="35">
        <v>213</v>
      </c>
      <c r="P27" s="12">
        <f t="shared" si="8"/>
        <v>2403</v>
      </c>
      <c r="Q27" s="52">
        <f t="shared" si="9"/>
        <v>2.5294736842105263</v>
      </c>
      <c r="R27" s="17"/>
    </row>
    <row r="28" spans="1:18" ht="44.25" customHeight="1" x14ac:dyDescent="0.25">
      <c r="A28" s="21"/>
      <c r="B28" s="1"/>
      <c r="C28" s="23"/>
      <c r="D28" s="16" t="s">
        <v>46</v>
      </c>
      <c r="E28" s="7" t="s">
        <v>47</v>
      </c>
      <c r="F28" s="27">
        <v>110347</v>
      </c>
      <c r="G28" s="13">
        <v>3861</v>
      </c>
      <c r="H28" s="13">
        <v>8605</v>
      </c>
      <c r="I28" s="13">
        <v>18760</v>
      </c>
      <c r="J28" s="13">
        <v>6361</v>
      </c>
      <c r="K28" s="13">
        <v>15567</v>
      </c>
      <c r="L28" s="13">
        <v>10836</v>
      </c>
      <c r="M28" s="13">
        <v>6718</v>
      </c>
      <c r="N28" s="13">
        <v>30569</v>
      </c>
      <c r="O28" s="34">
        <v>546</v>
      </c>
      <c r="P28" s="12">
        <f t="shared" si="8"/>
        <v>101823</v>
      </c>
      <c r="Q28" s="52">
        <f t="shared" si="9"/>
        <v>0.92275277080482476</v>
      </c>
      <c r="R28" s="8"/>
    </row>
    <row r="29" spans="1:18" ht="35.25" customHeight="1" x14ac:dyDescent="0.25">
      <c r="A29" s="73" t="s">
        <v>8</v>
      </c>
      <c r="B29" s="74"/>
      <c r="C29" s="75" t="s">
        <v>48</v>
      </c>
      <c r="D29" s="76"/>
      <c r="E29" s="76"/>
      <c r="F29" s="76"/>
      <c r="G29" s="76"/>
      <c r="H29" s="76"/>
      <c r="I29" s="76"/>
      <c r="J29" s="76"/>
      <c r="K29" s="76"/>
      <c r="L29" s="76"/>
      <c r="M29" s="76"/>
      <c r="N29" s="76"/>
      <c r="O29" s="76"/>
      <c r="P29" s="76"/>
      <c r="Q29" s="76"/>
      <c r="R29" s="77"/>
    </row>
    <row r="30" spans="1:18" ht="20.25" customHeight="1" x14ac:dyDescent="0.25">
      <c r="A30" s="73" t="s">
        <v>10</v>
      </c>
      <c r="B30" s="74"/>
      <c r="C30" s="81" t="s">
        <v>49</v>
      </c>
      <c r="D30" s="82"/>
      <c r="E30" s="82"/>
      <c r="F30" s="82"/>
      <c r="G30" s="82"/>
      <c r="H30" s="82"/>
      <c r="I30" s="82"/>
      <c r="J30" s="82"/>
      <c r="K30" s="82"/>
      <c r="L30" s="82"/>
      <c r="M30" s="82"/>
      <c r="N30" s="82"/>
      <c r="O30" s="82"/>
      <c r="P30" s="82"/>
      <c r="Q30" s="82"/>
      <c r="R30" s="83"/>
    </row>
    <row r="31" spans="1:18" ht="58.5" customHeight="1" x14ac:dyDescent="0.25">
      <c r="A31" s="19">
        <v>2</v>
      </c>
      <c r="B31" s="25" t="s">
        <v>50</v>
      </c>
      <c r="C31" s="4"/>
      <c r="D31" s="4"/>
      <c r="E31" s="2" t="s">
        <v>51</v>
      </c>
      <c r="F31" s="29">
        <f t="shared" ref="F31:N31" si="10">+F32+F33</f>
        <v>75610</v>
      </c>
      <c r="G31" s="30">
        <f t="shared" si="10"/>
        <v>2451</v>
      </c>
      <c r="H31" s="30">
        <f t="shared" si="10"/>
        <v>6720</v>
      </c>
      <c r="I31" s="30">
        <f t="shared" si="10"/>
        <v>5505</v>
      </c>
      <c r="J31" s="30">
        <f t="shared" si="10"/>
        <v>4898</v>
      </c>
      <c r="K31" s="30">
        <f t="shared" si="10"/>
        <v>5285</v>
      </c>
      <c r="L31" s="30">
        <f t="shared" si="10"/>
        <v>7004</v>
      </c>
      <c r="M31" s="30">
        <f t="shared" si="10"/>
        <v>5681</v>
      </c>
      <c r="N31" s="41">
        <f t="shared" si="10"/>
        <v>6134</v>
      </c>
      <c r="O31" s="41">
        <f>+O32+O33</f>
        <v>6119</v>
      </c>
      <c r="P31" s="3">
        <f>SUM(G31:O31)</f>
        <v>49797</v>
      </c>
      <c r="Q31" s="52">
        <f>+P31/F31</f>
        <v>0.65860335934400216</v>
      </c>
      <c r="R31" s="18"/>
    </row>
    <row r="32" spans="1:18" ht="86.25" customHeight="1" x14ac:dyDescent="0.25">
      <c r="A32" s="4"/>
      <c r="B32" s="14"/>
      <c r="C32" s="5" t="s">
        <v>52</v>
      </c>
      <c r="D32" s="6"/>
      <c r="E32" s="7" t="s">
        <v>51</v>
      </c>
      <c r="F32" s="29">
        <v>74185</v>
      </c>
      <c r="G32" s="26">
        <v>2428</v>
      </c>
      <c r="H32" s="26">
        <v>6626</v>
      </c>
      <c r="I32" s="26">
        <v>5463</v>
      </c>
      <c r="J32" s="26">
        <v>4801</v>
      </c>
      <c r="K32" s="26">
        <v>5222</v>
      </c>
      <c r="L32" s="26">
        <v>6899</v>
      </c>
      <c r="M32" s="26">
        <v>5598</v>
      </c>
      <c r="N32" s="37">
        <v>6031</v>
      </c>
      <c r="O32" s="37">
        <v>6019</v>
      </c>
      <c r="P32" s="3">
        <f>SUM(G32:O32)</f>
        <v>49087</v>
      </c>
      <c r="Q32" s="52">
        <f>+P32/F32</f>
        <v>0.66168362876592302</v>
      </c>
      <c r="R32" s="11"/>
    </row>
    <row r="33" spans="1:18" ht="101.25" customHeight="1" x14ac:dyDescent="0.25">
      <c r="A33" s="4"/>
      <c r="B33" s="1"/>
      <c r="C33" s="5" t="s">
        <v>53</v>
      </c>
      <c r="D33" s="6"/>
      <c r="E33" s="7" t="s">
        <v>51</v>
      </c>
      <c r="F33" s="29">
        <v>1425</v>
      </c>
      <c r="G33" s="26">
        <v>23</v>
      </c>
      <c r="H33" s="26">
        <v>94</v>
      </c>
      <c r="I33" s="26">
        <v>42</v>
      </c>
      <c r="J33" s="26">
        <v>97</v>
      </c>
      <c r="K33" s="37">
        <v>63</v>
      </c>
      <c r="L33" s="37">
        <v>105</v>
      </c>
      <c r="M33" s="37">
        <v>83</v>
      </c>
      <c r="N33" s="37">
        <v>103</v>
      </c>
      <c r="O33" s="37">
        <v>100</v>
      </c>
      <c r="P33" s="3">
        <f>SUM(G33:O33)</f>
        <v>710</v>
      </c>
      <c r="Q33" s="52">
        <f>+P33/F33</f>
        <v>0.49824561403508771</v>
      </c>
      <c r="R33" s="11"/>
    </row>
    <row r="34" spans="1:18" x14ac:dyDescent="0.25">
      <c r="G34" s="33"/>
    </row>
    <row r="35" spans="1:18" x14ac:dyDescent="0.25">
      <c r="G35" s="33"/>
    </row>
    <row r="36" spans="1:18" x14ac:dyDescent="0.25">
      <c r="G36" s="33"/>
    </row>
  </sheetData>
  <mergeCells count="17">
    <mergeCell ref="A30:B30"/>
    <mergeCell ref="C30:R30"/>
    <mergeCell ref="A7:B7"/>
    <mergeCell ref="C7:R7"/>
    <mergeCell ref="A5:B5"/>
    <mergeCell ref="C5:R5"/>
    <mergeCell ref="A6:B6"/>
    <mergeCell ref="C6:R6"/>
    <mergeCell ref="A29:B29"/>
    <mergeCell ref="C29:R29"/>
    <mergeCell ref="R10:R13"/>
    <mergeCell ref="A2:R2"/>
    <mergeCell ref="A3:B3"/>
    <mergeCell ref="C3:R3"/>
    <mergeCell ref="A1:R1"/>
    <mergeCell ref="A4:B4"/>
    <mergeCell ref="C4:R4"/>
  </mergeCells>
  <printOptions horizontalCentered="1"/>
  <pageMargins left="0.51181102362204722" right="0.51181102362204722" top="0.74803149606299213" bottom="0.74803149606299213" header="0.31496062992125984" footer="0.31496062992125984"/>
  <pageSetup paperSize="345" scale="7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Zeta Lam</dc:creator>
  <cp:lastModifiedBy>Claudia Zeta Lam</cp:lastModifiedBy>
  <cp:lastPrinted>2025-10-02T16:07:42Z</cp:lastPrinted>
  <dcterms:created xsi:type="dcterms:W3CDTF">2025-01-29T17:41:05Z</dcterms:created>
  <dcterms:modified xsi:type="dcterms:W3CDTF">2025-10-10T14:27:24Z</dcterms:modified>
</cp:coreProperties>
</file>