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zlam\Documents\AÑO 2026\ACCESO A INFORMACIÓN PÚBLICA\MARZO\"/>
    </mc:Choice>
  </mc:AlternateContent>
  <xr:revisionPtr revIDLastSave="0" documentId="8_{A3F405C6-A81A-4B5B-82D3-EF6E789AA409}" xr6:coauthVersionLast="47" xr6:coauthVersionMax="47" xr10:uidLastSave="{00000000-0000-0000-0000-000000000000}"/>
  <bookViews>
    <workbookView xWindow="-120" yWindow="-120" windowWidth="29040" windowHeight="15720" xr2:uid="{95278A94-4AD4-482D-B147-B601432BFFFA}"/>
  </bookViews>
  <sheets>
    <sheet name="Hoja1" sheetId="1" r:id="rId1"/>
  </sheets>
  <definedNames>
    <definedName name="_xlnm.Print_Titles" localSheetId="0">Hoja1!$8:$8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L33" i="1" s="1"/>
  <c r="K32" i="1"/>
  <c r="K31" i="1"/>
  <c r="K28" i="1"/>
  <c r="K27" i="1"/>
  <c r="K26" i="1"/>
  <c r="L26" i="1" s="1"/>
  <c r="K25" i="1"/>
  <c r="L25" i="1" s="1"/>
  <c r="K24" i="1"/>
  <c r="L24" i="1" s="1"/>
  <c r="K23" i="1"/>
  <c r="L23" i="1" s="1"/>
  <c r="K21" i="1"/>
  <c r="L21" i="1" s="1"/>
  <c r="K20" i="1"/>
  <c r="K19" i="1"/>
  <c r="K18" i="1"/>
  <c r="K17" i="1"/>
  <c r="L17" i="1" s="1"/>
  <c r="K16" i="1"/>
  <c r="K15" i="1"/>
  <c r="L15" i="1" s="1"/>
  <c r="K14" i="1"/>
  <c r="K13" i="1"/>
  <c r="L13" i="1" s="1"/>
  <c r="K12" i="1"/>
  <c r="L12" i="1" s="1"/>
  <c r="K11" i="1"/>
  <c r="K10" i="1"/>
  <c r="K9" i="1"/>
  <c r="J9" i="1"/>
  <c r="J31" i="1"/>
  <c r="J18" i="1"/>
  <c r="J14" i="1"/>
  <c r="J10" i="1"/>
  <c r="G18" i="1"/>
  <c r="G14" i="1"/>
  <c r="G10" i="1"/>
  <c r="L19" i="1"/>
  <c r="L32" i="1"/>
  <c r="L28" i="1"/>
  <c r="L27" i="1"/>
  <c r="L20" i="1"/>
  <c r="L16" i="1"/>
  <c r="L11" i="1"/>
  <c r="I31" i="1"/>
  <c r="I18" i="1"/>
  <c r="I14" i="1"/>
  <c r="I10" i="1"/>
  <c r="H31" i="1"/>
  <c r="H18" i="1"/>
  <c r="H14" i="1"/>
  <c r="H10" i="1"/>
  <c r="H9" i="1" s="1"/>
  <c r="G31" i="1"/>
  <c r="L14" i="1" l="1"/>
  <c r="G9" i="1"/>
  <c r="L18" i="1"/>
  <c r="I9" i="1"/>
  <c r="L31" i="1"/>
  <c r="L10" i="1"/>
  <c r="L9" i="1" l="1"/>
</calcChain>
</file>

<file path=xl/sharedStrings.xml><?xml version="1.0" encoding="utf-8"?>
<sst xmlns="http://schemas.openxmlformats.org/spreadsheetml/2006/main" count="72" uniqueCount="53">
  <si>
    <t xml:space="preserve">        MINISTERIO DE ECONOMÍA 
MATRIZ DE PLANIFICACIÓN, POA 2026</t>
  </si>
  <si>
    <t xml:space="preserve">PROGRAMA 15: ASISTENCIA Y PROTECCIÓN AL CONSUMIDOR Y SUPERVISIÓN DEL COMERCIO INTERNO </t>
  </si>
  <si>
    <t xml:space="preserve">OBJETIVO OPERATIVO </t>
  </si>
  <si>
    <t xml:space="preserve">Promover la calidad en los bienes y servicios para satisfacción del consumidor. </t>
  </si>
  <si>
    <t xml:space="preserve">RESULTADO INSTITUCIONAL </t>
  </si>
  <si>
    <t>Para el 2030, se ha incrementado en 15.0 puntos porcentuales el número de consumidores, usuarios y tarjetahabientes atendidos sobre sus derechos y obligaciones. (Línea base de 59,385 en 2024 a 68,293 en 2030).</t>
  </si>
  <si>
    <t xml:space="preserve">INDICADOR </t>
  </si>
  <si>
    <t>Tasa de atención de los derechos y obligaciones del consumidor.</t>
  </si>
  <si>
    <t xml:space="preserve">Acción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</si>
  <si>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</si>
  <si>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Actividad </t>
  </si>
  <si>
    <t xml:space="preserve"> Servicios de Asistencia, Protección y Educación al Consumidor.</t>
  </si>
  <si>
    <t>No.</t>
  </si>
  <si>
    <t xml:space="preserve">PRODUCTO </t>
  </si>
  <si>
    <t>SUBPRODUCTO</t>
  </si>
  <si>
    <t xml:space="preserve">ACCIONES </t>
  </si>
  <si>
    <t>UNIDAD DE MEDIDA</t>
  </si>
  <si>
    <t>META VIGENTE</t>
  </si>
  <si>
    <t>ENERO</t>
  </si>
  <si>
    <t>FEBRERO</t>
  </si>
  <si>
    <t>MARZO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</si>
  <si>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</si>
  <si>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</si>
  <si>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</si>
  <si>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Consumidores beneficiados con servicios de asistencia, protección y educación sobre sus derechos y obligaciones </t>
  </si>
  <si>
    <t>Persona</t>
  </si>
  <si>
    <t>Consumidores y usuarios capacitados sobre derechos y obligaciones</t>
  </si>
  <si>
    <t xml:space="preserve">Personas capacitadas </t>
  </si>
  <si>
    <t>Personas capacitadas en servicios financieros</t>
  </si>
  <si>
    <t xml:space="preserve">Asesorías técnicas sobre derechos y obligaciones </t>
  </si>
  <si>
    <t xml:space="preserve">Empresas beneficiadas con resoluciones de autorización de instrumentos de control  </t>
  </si>
  <si>
    <t>Entidad</t>
  </si>
  <si>
    <t xml:space="preserve">Autorización de libro de quejas </t>
  </si>
  <si>
    <t xml:space="preserve">Resolución de autorización de contratos de adhesión </t>
  </si>
  <si>
    <t xml:space="preserve">Verificación de certificados de Calibración de instrumentos de medición y pesaje </t>
  </si>
  <si>
    <t xml:space="preserve">Consumidores y usuarios beneficiados con servicios de  atención y resolución de quejas </t>
  </si>
  <si>
    <t>Resolución de quejas de distintas actividades económicas</t>
  </si>
  <si>
    <t>Resolución de quejas de servicios financieros</t>
  </si>
  <si>
    <t xml:space="preserve">Consumidores y usuarios informados sobre derechos y obligaciones en materia de consumo   </t>
  </si>
  <si>
    <t xml:space="preserve">Registro y base de datos de quejas recibidas y recepción de expedientes de instrumentos de mediación y pesaje y contratos de Adhesión </t>
  </si>
  <si>
    <t>Registro</t>
  </si>
  <si>
    <t>Eventos de promoción  de los derechos de los consumidores y obligaciones de los proveedores</t>
  </si>
  <si>
    <t>Evento</t>
  </si>
  <si>
    <t>Feria de Educación Financiera</t>
  </si>
  <si>
    <t>Población orientada a través de la información brindada a los medios de comunicación de las acciones de DIACO.</t>
  </si>
  <si>
    <t>Resoluciones de dirección e informes</t>
  </si>
  <si>
    <t>Documento</t>
  </si>
  <si>
    <t xml:space="preserve">Reproducción y distribución de material educativo-informativo  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</si>
  <si>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</si>
  <si>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</si>
  <si>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 xml:space="preserve">Supervisión a proveedores para el cumplimiento de sus obligaciones </t>
  </si>
  <si>
    <t>Supervisión a proveedores que informan y publican sus productos y servicios que comercializan</t>
  </si>
  <si>
    <t xml:space="preserve">Supervisión a proveedores que comercializan combustibles y gas propano (GLP) en cumplimiento del Plan Centinela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</si>
</sst>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rgb="FFFF0000"/>
      <name val="Times New Roman"/>
      <family val="1"/>
    </font>
    <font>
      <b/>
      <sz val="11"/>
      <name val="Times New Roman"/>
      <family val="1"/>
    </font>
    <font>
      <sz val="10"/>
      <color indexed="8"/>
      <name val="Times New Roman"/>
      <family val="1"/>
    </font>
    <font>
      <b/>
      <sz val="7"/>
      <color theme="1"/>
      <name val="Times New Roman"/>
      <family val="1"/>
    </font>
    <font>
      <b/>
      <sz val="7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8" fillId="2" borderId="1" xfId="3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vertical="center" wrapText="1"/>
    </xf>
    <xf numFmtId="0" fontId="10" fillId="2" borderId="1" xfId="2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12" fillId="2" borderId="1" xfId="2" applyFont="1" applyFill="1" applyBorder="1"/>
    <xf numFmtId="0" fontId="7" fillId="5" borderId="1" xfId="0" applyFont="1" applyFill="1" applyBorder="1"/>
    <xf numFmtId="0" fontId="10" fillId="5" borderId="1" xfId="2" applyFont="1" applyFill="1" applyBorder="1" applyAlignment="1">
      <alignment horizontal="center"/>
    </xf>
    <xf numFmtId="9" fontId="7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11" fillId="4" borderId="1" xfId="1" applyFont="1" applyFill="1" applyBorder="1" applyAlignment="1">
      <alignment horizontal="left" vertical="center" wrapText="1"/>
    </xf>
    <xf numFmtId="0" fontId="3" fillId="4" borderId="2" xfId="1" applyFont="1" applyFill="1" applyBorder="1" applyAlignment="1">
      <alignment horizontal="justify" vertical="center" wrapText="1"/>
    </xf>
    <xf numFmtId="0" fontId="3" fillId="4" borderId="3" xfId="1" applyFont="1" applyFill="1" applyBorder="1" applyAlignment="1">
      <alignment horizontal="justify" vertical="center" wrapText="1"/>
    </xf>
    <xf numFmtId="0" fontId="3" fillId="4" borderId="4" xfId="1" applyFont="1" applyFill="1" applyBorder="1" applyAlignment="1">
      <alignment horizontal="justify" vertical="center" wrapText="1"/>
    </xf>
    <xf numFmtId="0" fontId="3" fillId="4" borderId="2" xfId="1" applyFont="1" applyFill="1" applyBorder="1" applyAlignment="1">
      <alignment horizontal="left" vertical="center" wrapText="1"/>
    </xf>
    <xf numFmtId="0" fontId="3" fillId="4" borderId="3" xfId="1" applyFont="1" applyFill="1" applyBorder="1" applyAlignment="1">
      <alignment horizontal="left" vertical="center" wrapText="1"/>
    </xf>
    <xf numFmtId="0" fontId="3" fillId="4" borderId="4" xfId="1" applyFont="1" applyFill="1" applyBorder="1" applyAlignment="1">
      <alignment horizontal="left" vertical="center" wrapText="1"/>
    </xf>
    <xf numFmtId="0" fontId="2" fillId="3" borderId="0" xfId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4" fillId="4" borderId="2" xfId="1" applyFont="1" applyFill="1" applyBorder="1" applyAlignment="1">
      <alignment horizontal="center" vertical="center" wrapText="1"/>
    </xf>
    <xf numFmtId="0" fontId="14" fillId="4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</cellXfs>
  <cellStyles count="4">
    <cellStyle name="Normal" xfId="0" builtinId="0"/>
    <cellStyle name="Normal 2 2 2" xfId="3" xr:uid="{0EF3E16F-5999-4E6C-BA5B-5BC69F47F338}"/>
    <cellStyle name="Normal 4" xfId="1" xr:uid="{96CACF58-ADAF-4EB6-BA9F-EC2F4E7CCA20}"/>
    <cellStyle name="Normal_Xl0000062" xfId="2" xr:uid="{B937B10D-D66F-4BAC-B6D7-9A77A9DFEE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9EC26-7C04-4294-A24A-837C9857B7DB}">
  <dimension ref="A1:M33"/>
  <sheetViews>
    <sheetView tabSelected="1" topLeftCell="A4" zoomScale="120" zoomScaleNormal="120" workbookViewId="0">
      <selection activeCell="P9" sqref="P9"/>
    </sheetView>
  </sheetViews>
  <sheetFormatPr defaultColWidth="11.42578125" defaultRowHeight="15"/>
  <cols>
    <col min="1" max="1" width="5.140625" customWidth="1"/>
    <col min="2" max="2" width="13.85546875" customWidth="1"/>
    <col min="3" max="3" width="16.7109375" customWidth="1"/>
    <col min="4" max="4" width="26.28515625" customWidth="1"/>
    <col min="5" max="5" width="24.5703125" customWidth="1"/>
    <col min="6" max="6" width="11" customWidth="1"/>
    <col min="7" max="8" width="9.5703125" customWidth="1"/>
    <col min="9" max="9" width="9.7109375" customWidth="1"/>
    <col min="10" max="10" width="9.5703125" customWidth="1"/>
    <col min="11" max="11" width="11.5703125" customWidth="1"/>
    <col min="12" max="12" width="12.140625" customWidth="1"/>
    <col min="13" max="13" width="16.85546875" customWidth="1"/>
  </cols>
  <sheetData>
    <row r="1" spans="1:13" ht="39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5.5" customHeigh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30.75" customHeight="1">
      <c r="A3" s="46" t="s">
        <v>2</v>
      </c>
      <c r="B3" s="46"/>
      <c r="C3" s="39" t="s">
        <v>3</v>
      </c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28.5" customHeight="1">
      <c r="A4" s="46" t="s">
        <v>4</v>
      </c>
      <c r="B4" s="46"/>
      <c r="C4" s="39" t="s">
        <v>5</v>
      </c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ht="20.25" customHeight="1">
      <c r="A5" s="46" t="s">
        <v>6</v>
      </c>
      <c r="B5" s="46"/>
      <c r="C5" s="40" t="s">
        <v>7</v>
      </c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ht="34.5" customHeight="1">
      <c r="A6" s="47" t="s">
        <v>8</v>
      </c>
      <c r="B6" s="47"/>
      <c r="C6" s="41" t="s">
        <v>9</v>
      </c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ht="23.25" customHeight="1">
      <c r="A7" s="47" t="s">
        <v>10</v>
      </c>
      <c r="B7" s="47"/>
      <c r="C7" s="43" t="s">
        <v>11</v>
      </c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 ht="41.25" customHeight="1">
      <c r="A8" s="22" t="s">
        <v>12</v>
      </c>
      <c r="B8" s="44" t="s">
        <v>13</v>
      </c>
      <c r="C8" s="45"/>
      <c r="D8" s="23" t="s">
        <v>14</v>
      </c>
      <c r="E8" s="23" t="s">
        <v>15</v>
      </c>
      <c r="F8" s="23" t="s">
        <v>16</v>
      </c>
      <c r="G8" s="23" t="s">
        <v>17</v>
      </c>
      <c r="H8" s="23" t="s">
        <v>18</v>
      </c>
      <c r="I8" s="23" t="s">
        <v>19</v>
      </c>
      <c r="J8" s="23" t="s">
        <v>20</v>
      </c>
      <c r="K8" s="21" t="s">
        <v>21</v>
      </c>
      <c r="L8" s="21" t="s">
        <v>22</v>
      </c>
      <c r="M8" s="21" t="s">
        <v>23</v>
      </c>
    </row>
    <row r="9" spans="1:13" ht="51" customHeight="1">
      <c r="A9" s="1">
        <v>1</v>
      </c>
      <c r="B9" s="38" t="s">
        <v>24</v>
      </c>
      <c r="C9" s="38"/>
      <c r="D9" s="7"/>
      <c r="E9" s="15"/>
      <c r="F9" s="11" t="s">
        <v>25</v>
      </c>
      <c r="G9" s="9">
        <f>+G10+G18+G21</f>
        <v>62028</v>
      </c>
      <c r="H9" s="9">
        <f>+H10+H18+H21</f>
        <v>5577</v>
      </c>
      <c r="I9" s="9">
        <f>+I10+I18+I21</f>
        <v>6255</v>
      </c>
      <c r="J9" s="9">
        <f>+J10+J18+J21</f>
        <v>7827</v>
      </c>
      <c r="K9" s="9">
        <f t="shared" ref="K9:K21" si="0">SUM(H9:J9)</f>
        <v>19659</v>
      </c>
      <c r="L9" s="20">
        <f t="shared" ref="L9:L15" si="1">+K9/G9</f>
        <v>0.3169375120913136</v>
      </c>
      <c r="M9" s="15"/>
    </row>
    <row r="10" spans="1:13" ht="40.5" customHeight="1">
      <c r="A10" s="15"/>
      <c r="B10" s="24"/>
      <c r="C10" s="25"/>
      <c r="D10" s="4" t="s">
        <v>26</v>
      </c>
      <c r="E10" s="15"/>
      <c r="F10" s="11" t="s">
        <v>25</v>
      </c>
      <c r="G10" s="9">
        <f>+G11+G12+G13</f>
        <v>45917</v>
      </c>
      <c r="H10" s="9">
        <f>+H11+H12+H13</f>
        <v>4512</v>
      </c>
      <c r="I10" s="9">
        <f>+I11+I12+I13</f>
        <v>5103</v>
      </c>
      <c r="J10" s="9">
        <f>+J11+J12+J13</f>
        <v>7153</v>
      </c>
      <c r="K10" s="9">
        <f t="shared" si="0"/>
        <v>16768</v>
      </c>
      <c r="L10" s="20">
        <f t="shared" si="1"/>
        <v>0.36518065204608313</v>
      </c>
      <c r="M10" s="15"/>
    </row>
    <row r="11" spans="1:13" ht="21.75" customHeight="1">
      <c r="A11" s="15"/>
      <c r="B11" s="24"/>
      <c r="C11" s="25"/>
      <c r="D11" s="3"/>
      <c r="E11" s="4" t="s">
        <v>27</v>
      </c>
      <c r="F11" s="11" t="s">
        <v>25</v>
      </c>
      <c r="G11" s="10">
        <v>23787</v>
      </c>
      <c r="H11" s="10">
        <v>462</v>
      </c>
      <c r="I11" s="10">
        <v>1243</v>
      </c>
      <c r="J11" s="10">
        <v>2400</v>
      </c>
      <c r="K11" s="10">
        <f t="shared" si="0"/>
        <v>4105</v>
      </c>
      <c r="L11" s="19">
        <f t="shared" si="1"/>
        <v>0.17257325429856643</v>
      </c>
      <c r="M11" s="15"/>
    </row>
    <row r="12" spans="1:13" ht="27" customHeight="1">
      <c r="A12" s="15"/>
      <c r="B12" s="24"/>
      <c r="C12" s="25"/>
      <c r="D12" s="16"/>
      <c r="E12" s="4" t="s">
        <v>28</v>
      </c>
      <c r="F12" s="11" t="s">
        <v>25</v>
      </c>
      <c r="G12" s="10">
        <v>5596</v>
      </c>
      <c r="H12" s="10">
        <v>0</v>
      </c>
      <c r="I12" s="10">
        <v>0</v>
      </c>
      <c r="J12" s="10">
        <v>211</v>
      </c>
      <c r="K12" s="10">
        <f t="shared" si="0"/>
        <v>211</v>
      </c>
      <c r="L12" s="19">
        <f t="shared" si="1"/>
        <v>3.7705503931379558E-2</v>
      </c>
      <c r="M12" s="15"/>
    </row>
    <row r="13" spans="1:13" ht="28.5" customHeight="1">
      <c r="A13" s="15"/>
      <c r="B13" s="24"/>
      <c r="C13" s="25"/>
      <c r="D13" s="16"/>
      <c r="E13" s="4" t="s">
        <v>29</v>
      </c>
      <c r="F13" s="11" t="s">
        <v>25</v>
      </c>
      <c r="G13" s="10">
        <v>16534</v>
      </c>
      <c r="H13" s="10">
        <v>4050</v>
      </c>
      <c r="I13" s="10">
        <v>3860</v>
      </c>
      <c r="J13" s="10">
        <v>4542</v>
      </c>
      <c r="K13" s="10">
        <f t="shared" si="0"/>
        <v>12452</v>
      </c>
      <c r="L13" s="19">
        <f t="shared" si="1"/>
        <v>0.75311479375831625</v>
      </c>
      <c r="M13" s="15"/>
    </row>
    <row r="14" spans="1:13" ht="39.75" customHeight="1">
      <c r="A14" s="15"/>
      <c r="B14" s="24"/>
      <c r="C14" s="25"/>
      <c r="D14" s="4" t="s">
        <v>30</v>
      </c>
      <c r="E14" s="15"/>
      <c r="F14" s="11" t="s">
        <v>31</v>
      </c>
      <c r="G14" s="9">
        <f>+G15+G16+G17</f>
        <v>15268</v>
      </c>
      <c r="H14" s="9">
        <f>+H15+H16+H17</f>
        <v>905</v>
      </c>
      <c r="I14" s="9">
        <f>+I15+I16+I17</f>
        <v>1501</v>
      </c>
      <c r="J14" s="9">
        <f>+J15+J16+J17</f>
        <v>1239</v>
      </c>
      <c r="K14" s="9">
        <f t="shared" si="0"/>
        <v>3645</v>
      </c>
      <c r="L14" s="20">
        <f t="shared" si="1"/>
        <v>0.23873460833115012</v>
      </c>
      <c r="M14" s="15"/>
    </row>
    <row r="15" spans="1:13" ht="20.25" customHeight="1">
      <c r="A15" s="15"/>
      <c r="B15" s="24"/>
      <c r="C15" s="25"/>
      <c r="D15" s="2"/>
      <c r="E15" s="4" t="s">
        <v>32</v>
      </c>
      <c r="F15" s="11" t="s">
        <v>31</v>
      </c>
      <c r="G15" s="10">
        <v>11783</v>
      </c>
      <c r="H15" s="10">
        <v>780</v>
      </c>
      <c r="I15" s="10">
        <v>1363</v>
      </c>
      <c r="J15" s="10">
        <v>1030</v>
      </c>
      <c r="K15" s="10">
        <f t="shared" si="0"/>
        <v>3173</v>
      </c>
      <c r="L15" s="19">
        <f t="shared" si="1"/>
        <v>0.26928625986590854</v>
      </c>
      <c r="M15" s="15"/>
    </row>
    <row r="16" spans="1:13" ht="27" customHeight="1">
      <c r="A16" s="15"/>
      <c r="B16" s="24"/>
      <c r="C16" s="25"/>
      <c r="D16" s="2"/>
      <c r="E16" s="4" t="s">
        <v>33</v>
      </c>
      <c r="F16" s="11" t="s">
        <v>31</v>
      </c>
      <c r="G16" s="10">
        <v>543</v>
      </c>
      <c r="H16" s="10">
        <v>34</v>
      </c>
      <c r="I16" s="10">
        <v>42</v>
      </c>
      <c r="J16" s="10">
        <v>36</v>
      </c>
      <c r="K16" s="10">
        <f t="shared" si="0"/>
        <v>112</v>
      </c>
      <c r="L16" s="19">
        <f t="shared" ref="L16:L21" si="2">+K16/G16</f>
        <v>0.20626151012891344</v>
      </c>
      <c r="M16" s="15"/>
    </row>
    <row r="17" spans="1:13" ht="37.5" customHeight="1">
      <c r="A17" s="15"/>
      <c r="B17" s="24"/>
      <c r="C17" s="25"/>
      <c r="D17" s="2"/>
      <c r="E17" s="4" t="s">
        <v>34</v>
      </c>
      <c r="F17" s="11" t="s">
        <v>31</v>
      </c>
      <c r="G17" s="10">
        <v>2942</v>
      </c>
      <c r="H17" s="10">
        <v>91</v>
      </c>
      <c r="I17" s="10">
        <v>96</v>
      </c>
      <c r="J17" s="10">
        <v>173</v>
      </c>
      <c r="K17" s="10">
        <f t="shared" si="0"/>
        <v>360</v>
      </c>
      <c r="L17" s="19">
        <f t="shared" si="2"/>
        <v>0.12236573759347383</v>
      </c>
      <c r="M17" s="15"/>
    </row>
    <row r="18" spans="1:13" ht="42.75" customHeight="1">
      <c r="A18" s="15"/>
      <c r="B18" s="24"/>
      <c r="C18" s="25"/>
      <c r="D18" s="4" t="s">
        <v>35</v>
      </c>
      <c r="E18" s="15"/>
      <c r="F18" s="11" t="s">
        <v>25</v>
      </c>
      <c r="G18" s="9">
        <f>+G19+G20</f>
        <v>7983</v>
      </c>
      <c r="H18" s="9">
        <f>+H19+H20</f>
        <v>861</v>
      </c>
      <c r="I18" s="9">
        <f>+I19+I20</f>
        <v>567</v>
      </c>
      <c r="J18" s="9">
        <f>+J19+J20</f>
        <v>415</v>
      </c>
      <c r="K18" s="9">
        <f t="shared" si="0"/>
        <v>1843</v>
      </c>
      <c r="L18" s="20">
        <f t="shared" si="2"/>
        <v>0.23086558937742704</v>
      </c>
      <c r="M18" s="15"/>
    </row>
    <row r="19" spans="1:13" ht="29.25" customHeight="1">
      <c r="A19" s="15"/>
      <c r="B19" s="24"/>
      <c r="C19" s="25"/>
      <c r="D19" s="3"/>
      <c r="E19" s="4" t="s">
        <v>36</v>
      </c>
      <c r="F19" s="11" t="s">
        <v>25</v>
      </c>
      <c r="G19" s="10">
        <v>4573</v>
      </c>
      <c r="H19" s="10">
        <v>732</v>
      </c>
      <c r="I19" s="10">
        <v>503</v>
      </c>
      <c r="J19" s="10">
        <v>382</v>
      </c>
      <c r="K19" s="10">
        <f t="shared" si="0"/>
        <v>1617</v>
      </c>
      <c r="L19" s="19">
        <f t="shared" si="2"/>
        <v>0.35359720096216923</v>
      </c>
      <c r="M19" s="15"/>
    </row>
    <row r="20" spans="1:13" ht="30.75" customHeight="1">
      <c r="A20" s="15"/>
      <c r="B20" s="24"/>
      <c r="C20" s="25"/>
      <c r="D20" s="3"/>
      <c r="E20" s="4" t="s">
        <v>37</v>
      </c>
      <c r="F20" s="11" t="s">
        <v>25</v>
      </c>
      <c r="G20" s="10">
        <v>3410</v>
      </c>
      <c r="H20" s="10">
        <v>129</v>
      </c>
      <c r="I20" s="10">
        <v>64</v>
      </c>
      <c r="J20" s="10">
        <v>33</v>
      </c>
      <c r="K20" s="10">
        <f t="shared" si="0"/>
        <v>226</v>
      </c>
      <c r="L20" s="19">
        <f t="shared" si="2"/>
        <v>6.6275659824046915E-2</v>
      </c>
      <c r="M20" s="15"/>
    </row>
    <row r="21" spans="1:13" ht="58.5" customHeight="1">
      <c r="A21" s="15"/>
      <c r="B21" s="24"/>
      <c r="C21" s="25"/>
      <c r="D21" s="5" t="s">
        <v>38</v>
      </c>
      <c r="E21" s="15"/>
      <c r="F21" s="11" t="s">
        <v>25</v>
      </c>
      <c r="G21" s="9">
        <v>8128</v>
      </c>
      <c r="H21" s="9">
        <v>204</v>
      </c>
      <c r="I21" s="9">
        <v>585</v>
      </c>
      <c r="J21" s="9">
        <v>259</v>
      </c>
      <c r="K21" s="9">
        <f t="shared" si="0"/>
        <v>1048</v>
      </c>
      <c r="L21" s="20">
        <f t="shared" si="2"/>
        <v>0.12893700787401574</v>
      </c>
      <c r="M21" s="15"/>
    </row>
    <row r="22" spans="1:13" ht="5.25" customHeight="1">
      <c r="A22" s="17"/>
      <c r="B22" s="26"/>
      <c r="C22" s="27"/>
      <c r="D22" s="18"/>
      <c r="E22" s="17"/>
      <c r="F22" s="12"/>
      <c r="G22" s="14"/>
      <c r="H22" s="14"/>
      <c r="I22" s="14"/>
      <c r="J22" s="14"/>
      <c r="K22" s="14"/>
      <c r="L22" s="17"/>
      <c r="M22" s="17"/>
    </row>
    <row r="23" spans="1:13" ht="74.25" customHeight="1">
      <c r="A23" s="15"/>
      <c r="B23" s="24"/>
      <c r="C23" s="25"/>
      <c r="D23" s="8"/>
      <c r="E23" s="6" t="s">
        <v>39</v>
      </c>
      <c r="F23" s="13" t="s">
        <v>40</v>
      </c>
      <c r="G23" s="10">
        <v>14812</v>
      </c>
      <c r="H23" s="10">
        <v>726</v>
      </c>
      <c r="I23" s="10">
        <v>904</v>
      </c>
      <c r="J23" s="10">
        <v>1305</v>
      </c>
      <c r="K23" s="10">
        <f t="shared" ref="K23:K28" si="3">SUM(H23:J23)</f>
        <v>2935</v>
      </c>
      <c r="L23" s="19">
        <f t="shared" ref="L23:L28" si="4">+K23/G23</f>
        <v>0.19815014852822035</v>
      </c>
      <c r="M23" s="15"/>
    </row>
    <row r="24" spans="1:13" ht="47.25" customHeight="1">
      <c r="A24" s="15"/>
      <c r="B24" s="24"/>
      <c r="C24" s="25"/>
      <c r="D24" s="8"/>
      <c r="E24" s="6" t="s">
        <v>41</v>
      </c>
      <c r="F24" s="13" t="s">
        <v>42</v>
      </c>
      <c r="G24" s="10">
        <v>725</v>
      </c>
      <c r="H24" s="10">
        <v>14</v>
      </c>
      <c r="I24" s="10">
        <v>22</v>
      </c>
      <c r="J24" s="10">
        <v>44</v>
      </c>
      <c r="K24" s="10">
        <f t="shared" si="3"/>
        <v>80</v>
      </c>
      <c r="L24" s="19">
        <f t="shared" si="4"/>
        <v>0.1103448275862069</v>
      </c>
      <c r="M24" s="15"/>
    </row>
    <row r="25" spans="1:13" ht="22.5" customHeight="1">
      <c r="A25" s="15"/>
      <c r="B25" s="24"/>
      <c r="C25" s="25"/>
      <c r="D25" s="8"/>
      <c r="E25" s="6" t="s">
        <v>43</v>
      </c>
      <c r="F25" s="13" t="s">
        <v>42</v>
      </c>
      <c r="G25" s="10">
        <v>1</v>
      </c>
      <c r="H25" s="10">
        <v>0</v>
      </c>
      <c r="I25" s="10">
        <v>0</v>
      </c>
      <c r="J25" s="10">
        <v>0</v>
      </c>
      <c r="K25" s="10">
        <f t="shared" si="3"/>
        <v>0</v>
      </c>
      <c r="L25" s="19">
        <f t="shared" si="4"/>
        <v>0</v>
      </c>
      <c r="M25" s="15"/>
    </row>
    <row r="26" spans="1:13" ht="56.25" customHeight="1">
      <c r="A26" s="15"/>
      <c r="B26" s="24"/>
      <c r="C26" s="25"/>
      <c r="D26" s="8"/>
      <c r="E26" s="6" t="s">
        <v>44</v>
      </c>
      <c r="F26" s="13" t="s">
        <v>42</v>
      </c>
      <c r="G26" s="10">
        <v>1200</v>
      </c>
      <c r="H26" s="10">
        <v>58</v>
      </c>
      <c r="I26" s="10">
        <v>97</v>
      </c>
      <c r="J26" s="10">
        <v>117</v>
      </c>
      <c r="K26" s="10">
        <f t="shared" si="3"/>
        <v>272</v>
      </c>
      <c r="L26" s="19">
        <f t="shared" si="4"/>
        <v>0.22666666666666666</v>
      </c>
      <c r="M26" s="15"/>
    </row>
    <row r="27" spans="1:13" ht="32.25" customHeight="1">
      <c r="A27" s="15"/>
      <c r="B27" s="24"/>
      <c r="C27" s="25"/>
      <c r="D27" s="8"/>
      <c r="E27" s="6" t="s">
        <v>45</v>
      </c>
      <c r="F27" s="13" t="s">
        <v>46</v>
      </c>
      <c r="G27" s="10">
        <v>950</v>
      </c>
      <c r="H27" s="10">
        <v>100</v>
      </c>
      <c r="I27" s="10">
        <v>182</v>
      </c>
      <c r="J27" s="10">
        <v>217</v>
      </c>
      <c r="K27" s="10">
        <f t="shared" si="3"/>
        <v>499</v>
      </c>
      <c r="L27" s="19">
        <f t="shared" si="4"/>
        <v>0.52526315789473688</v>
      </c>
      <c r="M27" s="15"/>
    </row>
    <row r="28" spans="1:13" ht="36" customHeight="1">
      <c r="A28" s="15"/>
      <c r="B28" s="24"/>
      <c r="C28" s="25"/>
      <c r="D28" s="15"/>
      <c r="E28" s="6" t="s">
        <v>47</v>
      </c>
      <c r="F28" s="13" t="s">
        <v>46</v>
      </c>
      <c r="G28" s="10">
        <v>110347</v>
      </c>
      <c r="H28" s="10">
        <v>1516</v>
      </c>
      <c r="I28" s="10">
        <v>5692</v>
      </c>
      <c r="J28" s="10">
        <v>13950</v>
      </c>
      <c r="K28" s="10">
        <f t="shared" si="3"/>
        <v>21158</v>
      </c>
      <c r="L28" s="19">
        <f t="shared" si="4"/>
        <v>0.19174060010693539</v>
      </c>
      <c r="M28" s="15"/>
    </row>
    <row r="29" spans="1:13" ht="27" customHeight="1">
      <c r="A29" s="30" t="s">
        <v>8</v>
      </c>
      <c r="B29" s="30"/>
      <c r="C29" s="31" t="s">
        <v>48</v>
      </c>
      <c r="D29" s="32"/>
      <c r="E29" s="32"/>
      <c r="F29" s="32"/>
      <c r="G29" s="32"/>
      <c r="H29" s="32"/>
      <c r="I29" s="32"/>
      <c r="J29" s="32"/>
      <c r="K29" s="32"/>
      <c r="L29" s="32"/>
      <c r="M29" s="33"/>
    </row>
    <row r="30" spans="1:13" ht="21.75" customHeight="1">
      <c r="A30" s="30" t="s">
        <v>10</v>
      </c>
      <c r="B30" s="30"/>
      <c r="C30" s="34" t="s">
        <v>49</v>
      </c>
      <c r="D30" s="35"/>
      <c r="E30" s="35"/>
      <c r="F30" s="35"/>
      <c r="G30" s="35"/>
      <c r="H30" s="35"/>
      <c r="I30" s="35"/>
      <c r="J30" s="35"/>
      <c r="K30" s="35"/>
      <c r="L30" s="35"/>
      <c r="M30" s="36"/>
    </row>
    <row r="31" spans="1:13" ht="33.75" customHeight="1">
      <c r="A31" s="1">
        <v>2</v>
      </c>
      <c r="B31" s="28" t="s">
        <v>50</v>
      </c>
      <c r="C31" s="29"/>
      <c r="D31" s="7"/>
      <c r="E31" s="15"/>
      <c r="F31" s="11" t="s">
        <v>42</v>
      </c>
      <c r="G31" s="9">
        <f>+G32+G33</f>
        <v>82119</v>
      </c>
      <c r="H31" s="9">
        <f>+H32+H33</f>
        <v>5654</v>
      </c>
      <c r="I31" s="9">
        <f>+I32+I33</f>
        <v>8112</v>
      </c>
      <c r="J31" s="9">
        <f>+J32+J33</f>
        <v>6486</v>
      </c>
      <c r="K31" s="9">
        <f>SUM(H31:J31)</f>
        <v>20252</v>
      </c>
      <c r="L31" s="20">
        <f t="shared" ref="L31:L33" si="5">+K31/G31</f>
        <v>0.24661771331847684</v>
      </c>
      <c r="M31" s="15"/>
    </row>
    <row r="32" spans="1:13" ht="47.25" customHeight="1">
      <c r="A32" s="15"/>
      <c r="B32" s="24"/>
      <c r="C32" s="25"/>
      <c r="D32" s="4" t="s">
        <v>51</v>
      </c>
      <c r="E32" s="15"/>
      <c r="F32" s="11" t="s">
        <v>42</v>
      </c>
      <c r="G32" s="9">
        <v>81126</v>
      </c>
      <c r="H32" s="9">
        <v>5633</v>
      </c>
      <c r="I32" s="9">
        <v>8062</v>
      </c>
      <c r="J32" s="9">
        <v>6396</v>
      </c>
      <c r="K32" s="9">
        <f>SUM(H32:J32)</f>
        <v>20091</v>
      </c>
      <c r="L32" s="20">
        <f t="shared" si="5"/>
        <v>0.24765180090230013</v>
      </c>
      <c r="M32" s="15"/>
    </row>
    <row r="33" spans="1:13" ht="58.5" customHeight="1">
      <c r="A33" s="15"/>
      <c r="B33" s="24"/>
      <c r="C33" s="25"/>
      <c r="D33" s="4" t="s">
        <v>52</v>
      </c>
      <c r="E33" s="15"/>
      <c r="F33" s="11" t="s">
        <v>42</v>
      </c>
      <c r="G33" s="9">
        <v>993</v>
      </c>
      <c r="H33" s="9">
        <v>21</v>
      </c>
      <c r="I33" s="9">
        <v>50</v>
      </c>
      <c r="J33" s="9">
        <v>90</v>
      </c>
      <c r="K33" s="9">
        <f>SUM(H33:J33)</f>
        <v>161</v>
      </c>
      <c r="L33" s="20">
        <f t="shared" si="5"/>
        <v>0.162134944612286</v>
      </c>
      <c r="M33" s="15"/>
    </row>
  </sheetData>
  <mergeCells count="40">
    <mergeCell ref="A1:M1"/>
    <mergeCell ref="A2:M2"/>
    <mergeCell ref="B9:C9"/>
    <mergeCell ref="C3:M3"/>
    <mergeCell ref="C4:M4"/>
    <mergeCell ref="C5:M5"/>
    <mergeCell ref="C6:M6"/>
    <mergeCell ref="C7:M7"/>
    <mergeCell ref="B8:C8"/>
    <mergeCell ref="A3:B3"/>
    <mergeCell ref="A4:B4"/>
    <mergeCell ref="A5:B5"/>
    <mergeCell ref="A6:B6"/>
    <mergeCell ref="A7:B7"/>
    <mergeCell ref="B15:C15"/>
    <mergeCell ref="B16:C16"/>
    <mergeCell ref="B17:C17"/>
    <mergeCell ref="A29:B29"/>
    <mergeCell ref="A30:B30"/>
    <mergeCell ref="C29:M29"/>
    <mergeCell ref="C30:M30"/>
    <mergeCell ref="B18:C18"/>
    <mergeCell ref="B19:C19"/>
    <mergeCell ref="B20:C20"/>
    <mergeCell ref="B21:C21"/>
    <mergeCell ref="B28:C28"/>
    <mergeCell ref="B10:C10"/>
    <mergeCell ref="B11:C11"/>
    <mergeCell ref="B12:C12"/>
    <mergeCell ref="B13:C13"/>
    <mergeCell ref="B14:C14"/>
    <mergeCell ref="B32:C32"/>
    <mergeCell ref="B33:C33"/>
    <mergeCell ref="B22:C22"/>
    <mergeCell ref="B23:C23"/>
    <mergeCell ref="B24:C24"/>
    <mergeCell ref="B25:C25"/>
    <mergeCell ref="B26:C26"/>
    <mergeCell ref="B27:C27"/>
    <mergeCell ref="B31:C31"/>
  </mergeCells>
  <printOptions horizontalCentered="1"/>
  <pageMargins left="0.39370078740157483" right="0.39370078740157483" top="0.74803149606299213" bottom="0.74803149606299213" header="0.31496062992125984" footer="0.31496062992125984"/>
  <pageSetup paperSize="345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Zeta Lam</dc:creator>
  <cp:keywords/>
  <dc:description/>
  <cp:lastModifiedBy/>
  <cp:revision/>
  <dcterms:created xsi:type="dcterms:W3CDTF">2026-02-26T21:57:19Z</dcterms:created>
  <dcterms:modified xsi:type="dcterms:W3CDTF">2026-04-10T14:42:46Z</dcterms:modified>
  <cp:category/>
  <cp:contentStatus/>
</cp:coreProperties>
</file>