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6\Cuadros para la WEB\Enero\"/>
    </mc:Choice>
  </mc:AlternateContent>
  <xr:revisionPtr revIDLastSave="0" documentId="8_{A9C496BE-6880-4BF8-B014-AFB819F72927}" xr6:coauthVersionLast="47" xr6:coauthVersionMax="47" xr10:uidLastSave="{00000000-0000-0000-0000-000000000000}"/>
  <bookViews>
    <workbookView xWindow="-120" yWindow="-120" windowWidth="29040" windowHeight="15720" tabRatio="816" firstSheet="3" activeTab="3" xr2:uid="{00000000-000D-0000-FFFF-FFFF00000000}"/>
  </bookViews>
  <sheets>
    <sheet name="CBA Urbana" sheetId="4" state="hidden" r:id="rId1"/>
    <sheet name="CBA Rural" sheetId="5" state="hidden" r:id="rId2"/>
    <sheet name="Mayor Consumo DIACO CENTRAL" sheetId="14" state="hidden" r:id="rId3"/>
    <sheet name="CBA Urbana General" sheetId="6" r:id="rId4"/>
    <sheet name="CBA Rural General" sheetId="7" r:id="rId5"/>
    <sheet name="Supermercados" sheetId="21" state="hidden" r:id="rId6"/>
    <sheet name="Mayor Consumo - SEDES" sheetId="20" state="hidden" r:id="rId7"/>
    <sheet name="CBA Variaciones" sheetId="8" state="hidden" r:id="rId8"/>
    <sheet name="Resultados Variaciones" sheetId="9" state="hidden" r:id="rId9"/>
    <sheet name="Asistencia" sheetId="18" state="hidden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5" l="1"/>
  <c r="B4" i="18" l="1"/>
  <c r="J40" i="18"/>
  <c r="I40" i="18"/>
  <c r="Q138" i="20"/>
  <c r="J138" i="20"/>
  <c r="C138" i="20"/>
  <c r="Q119" i="20"/>
  <c r="J119" i="20"/>
  <c r="C119" i="20"/>
  <c r="Q100" i="20"/>
  <c r="J100" i="20"/>
  <c r="C100" i="20"/>
  <c r="Q81" i="20"/>
  <c r="J81" i="20"/>
  <c r="C81" i="20"/>
  <c r="Q62" i="20"/>
  <c r="J62" i="20"/>
  <c r="C62" i="20"/>
  <c r="Q43" i="20"/>
  <c r="J43" i="20"/>
  <c r="C43" i="20"/>
  <c r="Q24" i="20"/>
  <c r="J24" i="20"/>
  <c r="C24" i="20"/>
  <c r="Q137" i="20"/>
  <c r="J137" i="20"/>
  <c r="C137" i="20"/>
  <c r="Q118" i="20"/>
  <c r="J118" i="20"/>
  <c r="C118" i="20"/>
  <c r="Q99" i="20"/>
  <c r="J99" i="20"/>
  <c r="C99" i="20"/>
  <c r="Q80" i="20"/>
  <c r="J80" i="20"/>
  <c r="C80" i="20"/>
  <c r="Q61" i="20"/>
  <c r="J61" i="20"/>
  <c r="C61" i="20"/>
  <c r="Q42" i="20"/>
  <c r="J42" i="20"/>
  <c r="C42" i="20"/>
  <c r="Q23" i="20"/>
  <c r="J23" i="20"/>
  <c r="C23" i="20"/>
  <c r="Q136" i="20"/>
  <c r="J136" i="20"/>
  <c r="C136" i="20"/>
  <c r="Q117" i="20"/>
  <c r="J117" i="20"/>
  <c r="C117" i="20"/>
  <c r="Q98" i="20"/>
  <c r="J98" i="20"/>
  <c r="C98" i="20"/>
  <c r="Q79" i="20"/>
  <c r="J79" i="20"/>
  <c r="C79" i="20"/>
  <c r="Q60" i="20"/>
  <c r="J60" i="20"/>
  <c r="C60" i="20"/>
  <c r="Q41" i="20"/>
  <c r="J41" i="20"/>
  <c r="C41" i="20"/>
  <c r="Q22" i="20"/>
  <c r="J22" i="20"/>
  <c r="C22" i="20"/>
  <c r="Q135" i="20"/>
  <c r="J135" i="20"/>
  <c r="C135" i="20"/>
  <c r="C134" i="20"/>
  <c r="Q116" i="20"/>
  <c r="J116" i="20"/>
  <c r="C116" i="20"/>
  <c r="Q97" i="20"/>
  <c r="J97" i="20"/>
  <c r="C97" i="20"/>
  <c r="Q78" i="20"/>
  <c r="J78" i="20"/>
  <c r="C78" i="20"/>
  <c r="Q59" i="20"/>
  <c r="J59" i="20"/>
  <c r="C59" i="20"/>
  <c r="Q40" i="20"/>
  <c r="J40" i="20"/>
  <c r="C40" i="20"/>
  <c r="Q21" i="20"/>
  <c r="J21" i="20"/>
  <c r="C21" i="20"/>
  <c r="Q134" i="20"/>
  <c r="J134" i="20"/>
  <c r="Q115" i="20"/>
  <c r="J115" i="20"/>
  <c r="C115" i="20"/>
  <c r="Q96" i="20"/>
  <c r="J96" i="20"/>
  <c r="C96" i="20"/>
  <c r="Q77" i="20"/>
  <c r="J77" i="20"/>
  <c r="C77" i="20"/>
  <c r="Q58" i="20"/>
  <c r="Q49" i="20"/>
  <c r="J58" i="20"/>
  <c r="C58" i="20"/>
  <c r="Q39" i="20"/>
  <c r="J39" i="20"/>
  <c r="C39" i="20"/>
  <c r="Q20" i="20"/>
  <c r="J20" i="20"/>
  <c r="C20" i="20"/>
  <c r="Q133" i="20"/>
  <c r="J133" i="20"/>
  <c r="C133" i="20"/>
  <c r="Q114" i="20"/>
  <c r="J114" i="20"/>
  <c r="C114" i="20"/>
  <c r="Q95" i="20"/>
  <c r="J95" i="20"/>
  <c r="C95" i="20"/>
  <c r="Q76" i="20"/>
  <c r="J76" i="20"/>
  <c r="C76" i="20"/>
  <c r="Q57" i="20"/>
  <c r="J57" i="20"/>
  <c r="C57" i="20"/>
  <c r="Q38" i="20"/>
  <c r="J38" i="20"/>
  <c r="C38" i="20"/>
  <c r="Q19" i="20"/>
  <c r="J19" i="20"/>
  <c r="C19" i="20"/>
  <c r="Q132" i="20"/>
  <c r="J132" i="20"/>
  <c r="C132" i="20"/>
  <c r="Q113" i="20"/>
  <c r="J113" i="20"/>
  <c r="C113" i="20"/>
  <c r="Q94" i="20"/>
  <c r="J94" i="20"/>
  <c r="C94" i="20"/>
  <c r="Q75" i="20"/>
  <c r="J75" i="20"/>
  <c r="C75" i="20"/>
  <c r="Q56" i="20"/>
  <c r="J56" i="20"/>
  <c r="C56" i="20"/>
  <c r="Q37" i="20"/>
  <c r="J37" i="20"/>
  <c r="C37" i="20"/>
  <c r="Q18" i="20"/>
  <c r="J18" i="20"/>
  <c r="C18" i="20"/>
  <c r="Q131" i="20"/>
  <c r="J131" i="20"/>
  <c r="C131" i="20"/>
  <c r="Q112" i="20"/>
  <c r="J112" i="20"/>
  <c r="C112" i="20"/>
  <c r="Q93" i="20"/>
  <c r="J93" i="20"/>
  <c r="C93" i="20"/>
  <c r="Q74" i="20"/>
  <c r="J74" i="20"/>
  <c r="C74" i="20"/>
  <c r="Q55" i="20"/>
  <c r="J55" i="20"/>
  <c r="C55" i="20"/>
  <c r="Q36" i="20"/>
  <c r="J36" i="20"/>
  <c r="C36" i="20"/>
  <c r="Q17" i="20"/>
  <c r="J17" i="20"/>
  <c r="C17" i="20"/>
  <c r="Q130" i="20"/>
  <c r="J130" i="20"/>
  <c r="C130" i="20"/>
  <c r="Q111" i="20"/>
  <c r="J111" i="20"/>
  <c r="C111" i="20"/>
  <c r="Q92" i="20"/>
  <c r="J92" i="20"/>
  <c r="C92" i="20"/>
  <c r="Q73" i="20"/>
  <c r="J73" i="20"/>
  <c r="C73" i="20"/>
  <c r="Q54" i="20"/>
  <c r="J54" i="20"/>
  <c r="C54" i="20"/>
  <c r="Q35" i="20"/>
  <c r="J35" i="20"/>
  <c r="C35" i="20"/>
  <c r="Q16" i="20"/>
  <c r="J16" i="20"/>
  <c r="C16" i="20"/>
  <c r="Q129" i="20"/>
  <c r="J129" i="20"/>
  <c r="C129" i="20"/>
  <c r="Q110" i="20"/>
  <c r="J110" i="20"/>
  <c r="C110" i="20"/>
  <c r="Q91" i="20"/>
  <c r="J91" i="20"/>
  <c r="C91" i="20"/>
  <c r="Q72" i="20"/>
  <c r="J72" i="20"/>
  <c r="C72" i="20"/>
  <c r="Q53" i="20"/>
  <c r="J53" i="20"/>
  <c r="C53" i="20"/>
  <c r="Q34" i="20"/>
  <c r="J34" i="20"/>
  <c r="C34" i="20"/>
  <c r="Q15" i="20"/>
  <c r="J15" i="20"/>
  <c r="C15" i="20"/>
  <c r="Q128" i="20"/>
  <c r="J128" i="20"/>
  <c r="C128" i="20"/>
  <c r="Q109" i="20"/>
  <c r="J109" i="20"/>
  <c r="C109" i="20"/>
  <c r="Q90" i="20"/>
  <c r="J90" i="20"/>
  <c r="C90" i="20"/>
  <c r="Q71" i="20"/>
  <c r="J71" i="20"/>
  <c r="C71" i="20"/>
  <c r="Q52" i="20"/>
  <c r="J52" i="20"/>
  <c r="C52" i="20"/>
  <c r="Q33" i="20"/>
  <c r="J33" i="20"/>
  <c r="C33" i="20"/>
  <c r="Q14" i="20"/>
  <c r="J14" i="20"/>
  <c r="C14" i="20"/>
  <c r="Q127" i="20"/>
  <c r="J127" i="20"/>
  <c r="C127" i="20"/>
  <c r="Q108" i="20"/>
  <c r="J108" i="20"/>
  <c r="C108" i="20"/>
  <c r="Q89" i="20"/>
  <c r="J89" i="20"/>
  <c r="C89" i="20"/>
  <c r="Q70" i="20"/>
  <c r="J70" i="20"/>
  <c r="C70" i="20"/>
  <c r="Q51" i="20"/>
  <c r="J51" i="20"/>
  <c r="C51" i="20"/>
  <c r="Q32" i="20"/>
  <c r="J32" i="20"/>
  <c r="C32" i="20"/>
  <c r="Q13" i="20"/>
  <c r="J13" i="20"/>
  <c r="C12" i="20"/>
  <c r="C13" i="20"/>
  <c r="Q126" i="20"/>
  <c r="J126" i="20"/>
  <c r="C126" i="20"/>
  <c r="Q107" i="20"/>
  <c r="J107" i="20"/>
  <c r="C107" i="20"/>
  <c r="Q88" i="20"/>
  <c r="J88" i="20"/>
  <c r="C88" i="20"/>
  <c r="Q69" i="20"/>
  <c r="J69" i="20"/>
  <c r="C69" i="20"/>
  <c r="Q50" i="20"/>
  <c r="J50" i="20"/>
  <c r="C50" i="20"/>
  <c r="Q31" i="20"/>
  <c r="J31" i="20"/>
  <c r="C31" i="20"/>
  <c r="Q12" i="20"/>
  <c r="J12" i="20"/>
  <c r="Q125" i="20"/>
  <c r="J125" i="20"/>
  <c r="C125" i="20"/>
  <c r="Q106" i="20"/>
  <c r="J106" i="20"/>
  <c r="C106" i="20"/>
  <c r="Q87" i="20"/>
  <c r="J87" i="20"/>
  <c r="C87" i="20"/>
  <c r="Q68" i="20"/>
  <c r="J68" i="20"/>
  <c r="C68" i="20"/>
  <c r="J49" i="20"/>
  <c r="C49" i="20"/>
  <c r="Q30" i="20"/>
  <c r="J30" i="20"/>
  <c r="C30" i="20"/>
  <c r="Q11" i="20"/>
  <c r="J11" i="20"/>
  <c r="C11" i="20"/>
  <c r="J25" i="14" l="1"/>
  <c r="J24" i="14"/>
  <c r="J26" i="14"/>
  <c r="J27" i="14"/>
  <c r="J28" i="14"/>
  <c r="J29" i="14"/>
  <c r="J30" i="14"/>
  <c r="J31" i="14"/>
  <c r="J32" i="14"/>
  <c r="J33" i="14"/>
  <c r="J34" i="14"/>
  <c r="J35" i="14"/>
  <c r="J36" i="14"/>
  <c r="J37" i="14"/>
  <c r="B13" i="18"/>
  <c r="J12" i="18" l="1"/>
  <c r="D38" i="18"/>
  <c r="D10" i="18"/>
  <c r="I11" i="4"/>
  <c r="I12" i="4"/>
  <c r="K12" i="4" s="1"/>
  <c r="I13" i="4"/>
  <c r="K13" i="4" s="1"/>
  <c r="I14" i="4"/>
  <c r="K14" i="4" s="1"/>
  <c r="I15" i="4"/>
  <c r="K15" i="4" s="1"/>
  <c r="I16" i="4"/>
  <c r="K16" i="4" s="1"/>
  <c r="I17" i="4"/>
  <c r="K17" i="4" s="1"/>
  <c r="I18" i="4"/>
  <c r="K18" i="4" s="1"/>
  <c r="I19" i="4"/>
  <c r="K19" i="4" s="1"/>
  <c r="I20" i="4"/>
  <c r="K20" i="4" s="1"/>
  <c r="I21" i="4"/>
  <c r="K21" i="4" s="1"/>
  <c r="I22" i="4"/>
  <c r="K22" i="4" s="1"/>
  <c r="I23" i="4"/>
  <c r="K23" i="4" s="1"/>
  <c r="I24" i="4"/>
  <c r="K24" i="4" s="1"/>
  <c r="I25" i="4"/>
  <c r="K25" i="4" s="1"/>
  <c r="I26" i="4"/>
  <c r="K26" i="4" s="1"/>
  <c r="I27" i="4"/>
  <c r="K27" i="4" s="1"/>
  <c r="I28" i="4"/>
  <c r="K28" i="4" s="1"/>
  <c r="I29" i="4"/>
  <c r="K29" i="4" s="1"/>
  <c r="I30" i="4"/>
  <c r="K30" i="4" s="1"/>
  <c r="I31" i="4"/>
  <c r="K31" i="4" s="1"/>
  <c r="I32" i="4"/>
  <c r="K32" i="4" s="1"/>
  <c r="I33" i="4"/>
  <c r="K33" i="4" s="1"/>
  <c r="I34" i="4"/>
  <c r="K34" i="4" s="1"/>
  <c r="I35" i="4"/>
  <c r="K35" i="4" s="1"/>
  <c r="I36" i="4"/>
  <c r="K36" i="4" s="1"/>
  <c r="I37" i="4"/>
  <c r="K37" i="4" s="1"/>
  <c r="I38" i="4"/>
  <c r="K38" i="4" s="1"/>
  <c r="I39" i="4"/>
  <c r="K39" i="4" s="1"/>
  <c r="I40" i="4"/>
  <c r="K40" i="4" s="1"/>
  <c r="I41" i="4"/>
  <c r="K41" i="4" s="1"/>
  <c r="I42" i="4"/>
  <c r="K42" i="4" s="1"/>
  <c r="I43" i="4"/>
  <c r="K43" i="4" s="1"/>
  <c r="I44" i="4"/>
  <c r="K44" i="4" s="1"/>
  <c r="I45" i="4"/>
  <c r="K45" i="4" s="1"/>
  <c r="I46" i="4"/>
  <c r="K46" i="4" s="1"/>
  <c r="I47" i="4"/>
  <c r="K47" i="4" s="1"/>
  <c r="I48" i="4"/>
  <c r="K48" i="4" s="1"/>
  <c r="I49" i="4"/>
  <c r="K49" i="4" s="1"/>
  <c r="I50" i="4"/>
  <c r="K50" i="4" s="1"/>
  <c r="I51" i="4"/>
  <c r="K51" i="4" s="1"/>
  <c r="I52" i="4"/>
  <c r="K52" i="4" s="1"/>
  <c r="I53" i="4"/>
  <c r="K53" i="4" s="1"/>
  <c r="I54" i="4"/>
  <c r="K54" i="4" s="1"/>
  <c r="I55" i="4"/>
  <c r="K55" i="4" s="1"/>
  <c r="I56" i="4"/>
  <c r="K56" i="4" s="1"/>
  <c r="I57" i="4"/>
  <c r="K57" i="4" s="1"/>
  <c r="I58" i="4"/>
  <c r="K58" i="4" s="1"/>
  <c r="I59" i="4"/>
  <c r="K59" i="4" s="1"/>
  <c r="I60" i="4"/>
  <c r="K60" i="4" s="1"/>
  <c r="I61" i="4"/>
  <c r="K61" i="4" s="1"/>
  <c r="I62" i="4"/>
  <c r="K62" i="4" s="1"/>
  <c r="I63" i="4"/>
  <c r="K63" i="4" s="1"/>
  <c r="I64" i="4"/>
  <c r="K64" i="4" s="1"/>
  <c r="I65" i="4"/>
  <c r="K65" i="4" s="1"/>
  <c r="I66" i="4"/>
  <c r="K66" i="4" s="1"/>
  <c r="I67" i="4"/>
  <c r="K67" i="4" s="1"/>
  <c r="I68" i="4"/>
  <c r="K68" i="4" s="1"/>
  <c r="I69" i="4"/>
  <c r="K69" i="4" s="1"/>
  <c r="I70" i="4"/>
  <c r="K70" i="4" s="1"/>
  <c r="I71" i="4"/>
  <c r="K71" i="4" s="1"/>
  <c r="I72" i="4"/>
  <c r="K72" i="4" s="1"/>
  <c r="I73" i="4"/>
  <c r="K73" i="4" s="1"/>
  <c r="I74" i="4"/>
  <c r="K74" i="4" s="1"/>
  <c r="I75" i="4"/>
  <c r="K75" i="4" s="1"/>
  <c r="I76" i="4"/>
  <c r="K76" i="4" s="1"/>
  <c r="K11" i="4" l="1"/>
  <c r="I12" i="18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43" i="6"/>
  <c r="D44" i="6"/>
  <c r="D45" i="6"/>
  <c r="D46" i="6"/>
  <c r="D47" i="6"/>
  <c r="D48" i="6"/>
  <c r="D49" i="6"/>
  <c r="D50" i="6"/>
  <c r="D51" i="6"/>
  <c r="D52" i="6"/>
  <c r="D53" i="6"/>
  <c r="D54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74" i="6"/>
  <c r="D75" i="6"/>
  <c r="D76" i="6"/>
  <c r="D11" i="6"/>
  <c r="F35" i="14" l="1"/>
  <c r="G35" i="14"/>
  <c r="H35" i="14"/>
  <c r="I35" i="14"/>
  <c r="E35" i="14"/>
  <c r="F34" i="14"/>
  <c r="G34" i="14"/>
  <c r="H34" i="14"/>
  <c r="I34" i="14"/>
  <c r="E34" i="14"/>
  <c r="E33" i="14"/>
  <c r="F37" i="14"/>
  <c r="G37" i="14"/>
  <c r="H37" i="14"/>
  <c r="I37" i="14"/>
  <c r="F36" i="14"/>
  <c r="G36" i="14"/>
  <c r="H36" i="14"/>
  <c r="I36" i="14"/>
  <c r="F33" i="14"/>
  <c r="G33" i="14"/>
  <c r="H33" i="14"/>
  <c r="I33" i="14"/>
  <c r="F32" i="14"/>
  <c r="G32" i="14"/>
  <c r="H32" i="14"/>
  <c r="I32" i="14"/>
  <c r="F31" i="14"/>
  <c r="G31" i="14"/>
  <c r="H31" i="14"/>
  <c r="I31" i="14"/>
  <c r="F30" i="14"/>
  <c r="G30" i="14"/>
  <c r="H30" i="14"/>
  <c r="I30" i="14"/>
  <c r="F29" i="14"/>
  <c r="G29" i="14"/>
  <c r="H29" i="14"/>
  <c r="I29" i="14"/>
  <c r="F28" i="14"/>
  <c r="G28" i="14"/>
  <c r="H28" i="14"/>
  <c r="I28" i="14"/>
  <c r="F27" i="14"/>
  <c r="G27" i="14"/>
  <c r="H27" i="14"/>
  <c r="I27" i="14"/>
  <c r="F26" i="14"/>
  <c r="G26" i="14"/>
  <c r="H26" i="14"/>
  <c r="I26" i="14"/>
  <c r="F25" i="14"/>
  <c r="G25" i="14"/>
  <c r="H25" i="14"/>
  <c r="I25" i="14"/>
  <c r="I24" i="14"/>
  <c r="F24" i="14"/>
  <c r="G24" i="14"/>
  <c r="H24" i="14"/>
  <c r="E37" i="14"/>
  <c r="E36" i="14"/>
  <c r="E32" i="14"/>
  <c r="E31" i="14"/>
  <c r="E30" i="14"/>
  <c r="E29" i="14"/>
  <c r="E28" i="14"/>
  <c r="E27" i="14"/>
  <c r="E26" i="14"/>
  <c r="E25" i="14"/>
  <c r="E24" i="14"/>
  <c r="J23" i="14"/>
  <c r="I23" i="14"/>
  <c r="H23" i="14"/>
  <c r="G23" i="14"/>
  <c r="F23" i="14"/>
  <c r="E23" i="14"/>
  <c r="H8" i="5"/>
  <c r="F8" i="5"/>
  <c r="E8" i="5"/>
  <c r="D8" i="5"/>
  <c r="C8" i="5"/>
  <c r="I6" i="5"/>
  <c r="E38" i="18" l="1"/>
  <c r="I12" i="5"/>
  <c r="D12" i="7" s="1"/>
  <c r="D37" i="8"/>
  <c r="I13" i="5"/>
  <c r="D13" i="7" s="1"/>
  <c r="I14" i="5"/>
  <c r="D14" i="7" s="1"/>
  <c r="I15" i="5"/>
  <c r="D15" i="7" s="1"/>
  <c r="I16" i="5"/>
  <c r="D16" i="7" s="1"/>
  <c r="I17" i="5"/>
  <c r="D17" i="7" s="1"/>
  <c r="I18" i="5"/>
  <c r="D18" i="7" s="1"/>
  <c r="I19" i="5"/>
  <c r="D19" i="7" s="1"/>
  <c r="I20" i="5"/>
  <c r="D20" i="7" s="1"/>
  <c r="I21" i="5"/>
  <c r="D21" i="7" s="1"/>
  <c r="I22" i="5"/>
  <c r="D22" i="7" s="1"/>
  <c r="I23" i="5"/>
  <c r="D23" i="7" s="1"/>
  <c r="I24" i="5"/>
  <c r="D24" i="7" s="1"/>
  <c r="I25" i="5"/>
  <c r="D25" i="7" s="1"/>
  <c r="I26" i="5"/>
  <c r="D26" i="7" s="1"/>
  <c r="I27" i="5"/>
  <c r="D27" i="7" s="1"/>
  <c r="I28" i="5"/>
  <c r="D28" i="7" s="1"/>
  <c r="I29" i="5"/>
  <c r="D29" i="7" s="1"/>
  <c r="I30" i="5"/>
  <c r="D30" i="7" s="1"/>
  <c r="I31" i="5"/>
  <c r="D31" i="7" s="1"/>
  <c r="I32" i="5"/>
  <c r="D32" i="7" s="1"/>
  <c r="I33" i="5"/>
  <c r="D33" i="7" s="1"/>
  <c r="I34" i="5"/>
  <c r="D34" i="7" s="1"/>
  <c r="I35" i="5"/>
  <c r="D35" i="7" s="1"/>
  <c r="I36" i="5"/>
  <c r="D36" i="7" s="1"/>
  <c r="I37" i="5"/>
  <c r="D37" i="7" s="1"/>
  <c r="I38" i="5"/>
  <c r="D38" i="7" s="1"/>
  <c r="I39" i="5"/>
  <c r="D39" i="7" s="1"/>
  <c r="I40" i="5"/>
  <c r="D40" i="7" s="1"/>
  <c r="I41" i="5"/>
  <c r="D41" i="7" s="1"/>
  <c r="I42" i="5"/>
  <c r="D42" i="7" s="1"/>
  <c r="I43" i="5"/>
  <c r="D43" i="7" s="1"/>
  <c r="I44" i="5"/>
  <c r="D44" i="7" s="1"/>
  <c r="I45" i="5"/>
  <c r="D45" i="7" s="1"/>
  <c r="I46" i="5"/>
  <c r="D46" i="7" s="1"/>
  <c r="I47" i="5"/>
  <c r="D47" i="7" s="1"/>
  <c r="I48" i="5"/>
  <c r="D48" i="7" s="1"/>
  <c r="I49" i="5"/>
  <c r="D49" i="7" s="1"/>
  <c r="I50" i="5"/>
  <c r="D50" i="7" s="1"/>
  <c r="I51" i="5"/>
  <c r="D51" i="7" s="1"/>
  <c r="I52" i="5"/>
  <c r="D52" i="7" s="1"/>
  <c r="I53" i="5"/>
  <c r="D53" i="7" s="1"/>
  <c r="I54" i="5"/>
  <c r="D54" i="7" s="1"/>
  <c r="I55" i="5"/>
  <c r="D55" i="7" s="1"/>
  <c r="I56" i="5"/>
  <c r="D56" i="7" s="1"/>
  <c r="I57" i="5"/>
  <c r="D57" i="7" s="1"/>
  <c r="I58" i="5"/>
  <c r="D58" i="7" s="1"/>
  <c r="I59" i="5"/>
  <c r="I60" i="5"/>
  <c r="D60" i="7" s="1"/>
  <c r="I61" i="5"/>
  <c r="D61" i="7" s="1"/>
  <c r="I62" i="5"/>
  <c r="D62" i="7" s="1"/>
  <c r="I63" i="5"/>
  <c r="D63" i="7" s="1"/>
  <c r="I64" i="5"/>
  <c r="D64" i="7" s="1"/>
  <c r="I65" i="5"/>
  <c r="D65" i="7" s="1"/>
  <c r="I66" i="5"/>
  <c r="D66" i="7" s="1"/>
  <c r="I67" i="5"/>
  <c r="D67" i="7" s="1"/>
  <c r="I68" i="5"/>
  <c r="D68" i="7" s="1"/>
  <c r="I69" i="5"/>
  <c r="D69" i="7" s="1"/>
  <c r="I70" i="5"/>
  <c r="D70" i="7" s="1"/>
  <c r="I11" i="5"/>
  <c r="D11" i="7" s="1"/>
  <c r="E10" i="18" l="1"/>
  <c r="D15" i="8"/>
  <c r="D30" i="8"/>
  <c r="D48" i="8"/>
  <c r="D46" i="8"/>
  <c r="D10" i="8"/>
  <c r="D31" i="8"/>
  <c r="D12" i="8"/>
  <c r="D28" i="8"/>
  <c r="D60" i="8"/>
  <c r="D59" i="8"/>
  <c r="D9" i="8"/>
  <c r="D41" i="8"/>
  <c r="D8" i="8"/>
  <c r="D47" i="8"/>
  <c r="D13" i="8"/>
  <c r="D61" i="8"/>
  <c r="D56" i="8"/>
  <c r="D27" i="8"/>
  <c r="D40" i="8"/>
  <c r="D32" i="8"/>
  <c r="D29" i="8"/>
  <c r="D11" i="8"/>
  <c r="D43" i="8"/>
  <c r="D42" i="8"/>
  <c r="D26" i="8"/>
  <c r="D58" i="8"/>
  <c r="D25" i="8"/>
  <c r="D36" i="8"/>
  <c r="D24" i="8"/>
  <c r="D14" i="8"/>
  <c r="D63" i="8"/>
  <c r="D45" i="8"/>
  <c r="D44" i="8"/>
  <c r="D54" i="8"/>
  <c r="D38" i="8"/>
  <c r="D22" i="8"/>
  <c r="D23" i="8"/>
  <c r="D53" i="8"/>
  <c r="G37" i="8"/>
  <c r="F37" i="8"/>
  <c r="D21" i="8"/>
  <c r="D20" i="8"/>
  <c r="D52" i="8"/>
  <c r="D6" i="8"/>
  <c r="D17" i="8"/>
  <c r="D51" i="8"/>
  <c r="D35" i="8"/>
  <c r="D19" i="8"/>
  <c r="D50" i="8"/>
  <c r="D34" i="8"/>
  <c r="D18" i="8"/>
  <c r="D49" i="8"/>
  <c r="D33" i="8"/>
  <c r="D39" i="8"/>
  <c r="D57" i="8"/>
  <c r="D62" i="8"/>
  <c r="D55" i="8"/>
  <c r="D16" i="8"/>
  <c r="D7" i="8"/>
  <c r="D5" i="8"/>
  <c r="D68" i="8"/>
  <c r="D67" i="8"/>
  <c r="D66" i="8"/>
  <c r="D65" i="8"/>
  <c r="D64" i="8"/>
  <c r="D70" i="8"/>
  <c r="D69" i="8"/>
  <c r="K59" i="5"/>
  <c r="D59" i="7"/>
  <c r="K50" i="5"/>
  <c r="K40" i="5"/>
  <c r="K30" i="5"/>
  <c r="K20" i="5"/>
  <c r="K70" i="5"/>
  <c r="K60" i="5"/>
  <c r="G18" i="8" l="1"/>
  <c r="F18" i="8"/>
  <c r="F28" i="8"/>
  <c r="G28" i="8"/>
  <c r="G62" i="8"/>
  <c r="F62" i="8"/>
  <c r="G19" i="8"/>
  <c r="F19" i="8"/>
  <c r="G63" i="8"/>
  <c r="F63" i="8"/>
  <c r="G43" i="8"/>
  <c r="F43" i="8"/>
  <c r="G13" i="8"/>
  <c r="F13" i="8"/>
  <c r="F12" i="8"/>
  <c r="G12" i="8"/>
  <c r="G21" i="8"/>
  <c r="F21" i="8"/>
  <c r="F52" i="8"/>
  <c r="G52" i="8"/>
  <c r="G50" i="8"/>
  <c r="F50" i="8"/>
  <c r="G42" i="8"/>
  <c r="F42" i="8"/>
  <c r="G57" i="8"/>
  <c r="F57" i="8"/>
  <c r="F14" i="8"/>
  <c r="G14" i="8"/>
  <c r="G11" i="8"/>
  <c r="F11" i="8"/>
  <c r="G51" i="8"/>
  <c r="F51" i="8"/>
  <c r="G8" i="8"/>
  <c r="F8" i="8"/>
  <c r="G58" i="8"/>
  <c r="F58" i="8"/>
  <c r="G61" i="8"/>
  <c r="F61" i="8"/>
  <c r="G35" i="8"/>
  <c r="F35" i="8"/>
  <c r="G47" i="8"/>
  <c r="F47" i="8"/>
  <c r="G24" i="8"/>
  <c r="F24" i="8"/>
  <c r="G10" i="8"/>
  <c r="F10" i="8"/>
  <c r="G33" i="8"/>
  <c r="F33" i="8"/>
  <c r="G17" i="8"/>
  <c r="F17" i="8"/>
  <c r="F22" i="8"/>
  <c r="G22" i="8"/>
  <c r="F36" i="8"/>
  <c r="G36" i="8"/>
  <c r="G32" i="8"/>
  <c r="F32" i="8"/>
  <c r="G41" i="8"/>
  <c r="F41" i="8"/>
  <c r="F46" i="8"/>
  <c r="G46" i="8"/>
  <c r="G7" i="8"/>
  <c r="F7" i="8"/>
  <c r="G55" i="8"/>
  <c r="F55" i="8"/>
  <c r="G45" i="8"/>
  <c r="F45" i="8"/>
  <c r="G53" i="8"/>
  <c r="F53" i="8"/>
  <c r="G31" i="8"/>
  <c r="F31" i="8"/>
  <c r="G39" i="8"/>
  <c r="F39" i="8"/>
  <c r="G23" i="8"/>
  <c r="F23" i="8"/>
  <c r="G29" i="8"/>
  <c r="F29" i="8"/>
  <c r="G49" i="8"/>
  <c r="F49" i="8"/>
  <c r="G6" i="8"/>
  <c r="F6" i="8"/>
  <c r="G38" i="8"/>
  <c r="F38" i="8"/>
  <c r="G25" i="8"/>
  <c r="F25" i="8"/>
  <c r="G40" i="8"/>
  <c r="F40" i="8"/>
  <c r="G9" i="8"/>
  <c r="F9" i="8"/>
  <c r="G48" i="8"/>
  <c r="F48" i="8"/>
  <c r="F54" i="8"/>
  <c r="G54" i="8"/>
  <c r="G27" i="8"/>
  <c r="F27" i="8"/>
  <c r="G59" i="8"/>
  <c r="F59" i="8"/>
  <c r="G30" i="8"/>
  <c r="F30" i="8"/>
  <c r="G20" i="8"/>
  <c r="F20" i="8"/>
  <c r="G16" i="8"/>
  <c r="F16" i="8"/>
  <c r="G34" i="8"/>
  <c r="F34" i="8"/>
  <c r="F44" i="8"/>
  <c r="G44" i="8"/>
  <c r="G26" i="8"/>
  <c r="F26" i="8"/>
  <c r="G56" i="8"/>
  <c r="F56" i="8"/>
  <c r="F60" i="8"/>
  <c r="G60" i="8"/>
  <c r="G15" i="8"/>
  <c r="F15" i="8"/>
  <c r="G5" i="8"/>
  <c r="F5" i="8"/>
  <c r="F68" i="8"/>
  <c r="G68" i="8"/>
  <c r="G67" i="8"/>
  <c r="F67" i="8"/>
  <c r="G66" i="8"/>
  <c r="F66" i="8"/>
  <c r="G65" i="8"/>
  <c r="F65" i="8"/>
  <c r="G64" i="8"/>
  <c r="F64" i="8"/>
  <c r="G70" i="8"/>
  <c r="F70" i="8"/>
  <c r="G69" i="8"/>
  <c r="F69" i="8"/>
  <c r="K11" i="5"/>
  <c r="K12" i="5"/>
  <c r="K13" i="5"/>
  <c r="K14" i="5"/>
  <c r="K15" i="5"/>
  <c r="K16" i="5"/>
  <c r="K17" i="5"/>
  <c r="K18" i="5"/>
  <c r="K19" i="5"/>
  <c r="K21" i="5"/>
  <c r="K22" i="5"/>
  <c r="K23" i="5"/>
  <c r="K24" i="5"/>
  <c r="K25" i="5"/>
  <c r="K26" i="5"/>
  <c r="K27" i="5"/>
  <c r="K28" i="5"/>
  <c r="K29" i="5"/>
  <c r="K31" i="5"/>
  <c r="K32" i="5"/>
  <c r="K33" i="5"/>
  <c r="K34" i="5"/>
  <c r="K35" i="5"/>
  <c r="K36" i="5"/>
  <c r="K37" i="5"/>
  <c r="K38" i="5"/>
  <c r="K39" i="5"/>
  <c r="K41" i="5"/>
  <c r="K42" i="5"/>
  <c r="K43" i="5"/>
  <c r="K44" i="5"/>
  <c r="K45" i="5"/>
  <c r="K46" i="5"/>
  <c r="K47" i="5"/>
  <c r="K48" i="5"/>
  <c r="K49" i="5"/>
  <c r="K51" i="5"/>
  <c r="K52" i="5"/>
  <c r="K53" i="5"/>
  <c r="K54" i="5"/>
  <c r="K55" i="5"/>
  <c r="K56" i="5"/>
  <c r="K57" i="5"/>
  <c r="K58" i="5"/>
  <c r="K61" i="5"/>
  <c r="K62" i="5"/>
  <c r="K63" i="5"/>
  <c r="K64" i="5"/>
  <c r="K65" i="5"/>
  <c r="K66" i="5"/>
  <c r="K67" i="5"/>
  <c r="B3" i="9" l="1" a="1"/>
  <c r="B3" i="9" s="1"/>
  <c r="E3" i="9" a="1"/>
  <c r="E3" i="9" s="1"/>
  <c r="H3" i="9" a="1"/>
  <c r="H3" i="9" s="1"/>
  <c r="G3" i="9" a="1"/>
  <c r="G3" i="9" s="1"/>
  <c r="D3" i="9" a="1"/>
  <c r="D3" i="9" s="1"/>
  <c r="A3" i="9" a="1"/>
  <c r="A3" i="9" s="1"/>
  <c r="K69" i="5"/>
  <c r="K68" i="5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<sst xmlns="http://schemas.openxmlformats.org/spreadsheetml/2006/main" count="1270" uniqueCount="355">
  <si>
    <t>No</t>
  </si>
  <si>
    <t>PRODUCTO</t>
  </si>
  <si>
    <t>CBA</t>
  </si>
  <si>
    <t>P     R     E    C    I    O    S</t>
  </si>
  <si>
    <t>PROMEDIO</t>
  </si>
  <si>
    <t xml:space="preserve"> </t>
  </si>
  <si>
    <t>MERCADO</t>
  </si>
  <si>
    <t>Incremento/decremento</t>
  </si>
  <si>
    <t>Crema industrial</t>
  </si>
  <si>
    <t>Crema artesanal</t>
  </si>
  <si>
    <t>Queso fresco</t>
  </si>
  <si>
    <t>Leche entera líquida</t>
  </si>
  <si>
    <t>Pollo blanco</t>
  </si>
  <si>
    <t>Pollo amarillo</t>
  </si>
  <si>
    <t xml:space="preserve">Carne de res para asar </t>
  </si>
  <si>
    <t>Carne de res sin hueso (posta)</t>
  </si>
  <si>
    <t>Carne para cocer con hueso</t>
  </si>
  <si>
    <t xml:space="preserve">Carne de res molida </t>
  </si>
  <si>
    <t xml:space="preserve">Salchichas  </t>
  </si>
  <si>
    <t>Jamon</t>
  </si>
  <si>
    <t>Longaniza y Chorizo</t>
  </si>
  <si>
    <t xml:space="preserve">Huevos </t>
  </si>
  <si>
    <t>Frijol negro seco</t>
  </si>
  <si>
    <t xml:space="preserve">Arroz a granel </t>
  </si>
  <si>
    <t>Arroz precocido</t>
  </si>
  <si>
    <t>Pan francés</t>
  </si>
  <si>
    <t>Pan dulce</t>
  </si>
  <si>
    <t>Galletas Dulces</t>
  </si>
  <si>
    <t>Tortillas de maíz</t>
  </si>
  <si>
    <t>Cereales hojuelas simples</t>
  </si>
  <si>
    <t>Pastas espagueti</t>
  </si>
  <si>
    <t>Fideos en todas sus formas</t>
  </si>
  <si>
    <t>Azúcar blanca</t>
  </si>
  <si>
    <t>Azúcar morena</t>
  </si>
  <si>
    <t>Aceite vegetal mixto</t>
  </si>
  <si>
    <t>Margarina vegetal regular</t>
  </si>
  <si>
    <t>Güisquil</t>
  </si>
  <si>
    <t>Tomate</t>
  </si>
  <si>
    <t>Cebolla</t>
  </si>
  <si>
    <t>Papas</t>
  </si>
  <si>
    <t>Hierbas (macuy)</t>
  </si>
  <si>
    <t>Chile pimiento</t>
  </si>
  <si>
    <t>Lechuga</t>
  </si>
  <si>
    <t xml:space="preserve">Perejil y Cilantro </t>
  </si>
  <si>
    <t>Zanahoria</t>
  </si>
  <si>
    <t>Pepinos</t>
  </si>
  <si>
    <t>Verduras cortadas</t>
  </si>
  <si>
    <t>Apio</t>
  </si>
  <si>
    <t>Banano</t>
  </si>
  <si>
    <t>Plátano</t>
  </si>
  <si>
    <t>Aguacate</t>
  </si>
  <si>
    <t>Limón</t>
  </si>
  <si>
    <t>Papaya</t>
  </si>
  <si>
    <t>Manzana Gala</t>
  </si>
  <si>
    <t xml:space="preserve">Café tostado y molido </t>
  </si>
  <si>
    <t xml:space="preserve">Café Instantáneo </t>
  </si>
  <si>
    <t>Frijoles preparados procesados</t>
  </si>
  <si>
    <t>Salsa tomate (ranchera/queso)</t>
  </si>
  <si>
    <t>Mayonesa</t>
  </si>
  <si>
    <t xml:space="preserve">Snacks </t>
  </si>
  <si>
    <t>Jugo de frutas líquido</t>
  </si>
  <si>
    <t>Jugo de frutas en polvo</t>
  </si>
  <si>
    <t xml:space="preserve">Sopas instantaneas </t>
  </si>
  <si>
    <t xml:space="preserve">Sal </t>
  </si>
  <si>
    <t>Bases para sopas</t>
  </si>
  <si>
    <t>Consomé</t>
  </si>
  <si>
    <t>Agua purificada desechable</t>
  </si>
  <si>
    <t>Agua gaseosa desechable</t>
  </si>
  <si>
    <t>Desayuno continental</t>
  </si>
  <si>
    <t>Almuerzo simple</t>
  </si>
  <si>
    <t>Pieza de Pollo (extra)</t>
  </si>
  <si>
    <t>Tamales y Paches</t>
  </si>
  <si>
    <t>Atoles</t>
  </si>
  <si>
    <t>Leche en polvo</t>
  </si>
  <si>
    <t>Pescado entero</t>
  </si>
  <si>
    <t>Maíz blanco</t>
  </si>
  <si>
    <t xml:space="preserve">Harina de maíz </t>
  </si>
  <si>
    <t xml:space="preserve">Harina para atoles </t>
  </si>
  <si>
    <t xml:space="preserve">Avena (mosh) </t>
  </si>
  <si>
    <t>Gûisquil</t>
  </si>
  <si>
    <t>Papa</t>
  </si>
  <si>
    <t>Macuy</t>
  </si>
  <si>
    <t>Repollo</t>
  </si>
  <si>
    <t>Naranja</t>
  </si>
  <si>
    <t>Dulces en general</t>
  </si>
  <si>
    <t>Fuente: Dirección de Atencion y Asistencia al Consumidor -DIACO-</t>
  </si>
  <si>
    <t>Promedio Anterior</t>
  </si>
  <si>
    <t>Posta de cerdo sin hueso</t>
  </si>
  <si>
    <t>DEPARTAMENTO</t>
  </si>
  <si>
    <t>Región I</t>
  </si>
  <si>
    <t>Región II</t>
  </si>
  <si>
    <t>Región III</t>
  </si>
  <si>
    <t>Región IV</t>
  </si>
  <si>
    <t>Región V</t>
  </si>
  <si>
    <t>Región VI</t>
  </si>
  <si>
    <t>Región VII</t>
  </si>
  <si>
    <t>Región VIII</t>
  </si>
  <si>
    <t>NO.</t>
  </si>
  <si>
    <t>Alta Verapaz</t>
  </si>
  <si>
    <t>Baja Verapaz</t>
  </si>
  <si>
    <t>El Progreso</t>
  </si>
  <si>
    <t>Chiquimula</t>
  </si>
  <si>
    <t>Izabal</t>
  </si>
  <si>
    <t>Zacapa</t>
  </si>
  <si>
    <t>Jalapa</t>
  </si>
  <si>
    <t>Jutiapa</t>
  </si>
  <si>
    <t>Santa Rosa</t>
  </si>
  <si>
    <t xml:space="preserve">Chimaltenango </t>
  </si>
  <si>
    <t>Escuintla</t>
  </si>
  <si>
    <t>Sacatepequez</t>
  </si>
  <si>
    <t>Quetzaltenango</t>
  </si>
  <si>
    <t>Retalhuleu</t>
  </si>
  <si>
    <t>San Marcos</t>
  </si>
  <si>
    <t>Solola</t>
  </si>
  <si>
    <t>Suchitepequez</t>
  </si>
  <si>
    <t>Totonicapan</t>
  </si>
  <si>
    <t>Huehuetenango</t>
  </si>
  <si>
    <t>Quiche</t>
  </si>
  <si>
    <t>Peten</t>
  </si>
  <si>
    <t>MEDIDA</t>
  </si>
  <si>
    <t>Vaso</t>
  </si>
  <si>
    <t>Litro</t>
  </si>
  <si>
    <t>Libra</t>
  </si>
  <si>
    <t>450 ml</t>
  </si>
  <si>
    <t>Unidad</t>
  </si>
  <si>
    <t>Docena</t>
  </si>
  <si>
    <t>400 gramos</t>
  </si>
  <si>
    <t>500 gramos</t>
  </si>
  <si>
    <t>200 gramos</t>
  </si>
  <si>
    <t>800 gramos</t>
  </si>
  <si>
    <t>Manojo</t>
  </si>
  <si>
    <t>5 unidades</t>
  </si>
  <si>
    <t>350 gramos</t>
  </si>
  <si>
    <t>50 gramos</t>
  </si>
  <si>
    <t>90 gramos</t>
  </si>
  <si>
    <t>375 gramos</t>
  </si>
  <si>
    <t xml:space="preserve">17 gramos </t>
  </si>
  <si>
    <t>330 mililitros</t>
  </si>
  <si>
    <t>25 gramos</t>
  </si>
  <si>
    <t>75 gramos</t>
  </si>
  <si>
    <t>58 gramos</t>
  </si>
  <si>
    <t>12 gramos</t>
  </si>
  <si>
    <t>Botella</t>
  </si>
  <si>
    <t>Plato</t>
  </si>
  <si>
    <r>
      <t xml:space="preserve">Guatemala </t>
    </r>
    <r>
      <rPr>
        <b/>
        <sz val="10"/>
        <color indexed="8"/>
        <rFont val="Calibri"/>
        <family val="2"/>
      </rPr>
      <t>*</t>
    </r>
  </si>
  <si>
    <t>360 gramos</t>
  </si>
  <si>
    <t>Bolsa</t>
  </si>
  <si>
    <t>CBA URBANA</t>
  </si>
  <si>
    <t xml:space="preserve">Semana actual </t>
  </si>
  <si>
    <t xml:space="preserve">Semana anterior </t>
  </si>
  <si>
    <t>Variación Relativa</t>
  </si>
  <si>
    <t>Variación Absoluta</t>
  </si>
  <si>
    <t>Alza</t>
  </si>
  <si>
    <t>Estable</t>
  </si>
  <si>
    <t>Baja</t>
  </si>
  <si>
    <t>Jamón</t>
  </si>
  <si>
    <t xml:space="preserve">Sopas instantáneas </t>
  </si>
  <si>
    <t>*</t>
  </si>
  <si>
    <t>Las medidas absolutas de variación sólo sirven para evaluar su signo (positivo significa: incremento, negativo significa: decremento) o para realizar comparaciones entre series del mismo orden de magnitud.</t>
  </si>
  <si>
    <r>
      <t xml:space="preserve">Para determinar la variación relativa (en porcentaje) de un periodo respecto a otro, se debe aplicar una regla de tres. Para esto </t>
    </r>
    <r>
      <rPr>
        <b/>
        <sz val="8"/>
        <color rgb="FF040C28"/>
        <rFont val="Calibri"/>
        <family val="2"/>
        <scheme val="minor"/>
      </rPr>
      <t>se divide el semana actual por semana anterior, se le resta 1 y ese resultado se multiplica por 100 para convertirlo a porcentaj</t>
    </r>
    <r>
      <rPr>
        <b/>
        <sz val="8"/>
        <color rgb="FF4D5156"/>
        <rFont val="Calibri"/>
        <family val="2"/>
        <scheme val="minor"/>
      </rPr>
      <t>e</t>
    </r>
  </si>
  <si>
    <t>N°</t>
  </si>
  <si>
    <t>Producto</t>
  </si>
  <si>
    <t>Productos Estables</t>
  </si>
  <si>
    <t>Productos a la Baja</t>
  </si>
  <si>
    <t>Productos al Alza</t>
  </si>
  <si>
    <t>MONITOREO DE PRECIOS PROMEDIO CBA URBANA - DEPARTAMENTO DE GUATEMALA</t>
  </si>
  <si>
    <t>MONITOREO DE PRECIOS PROMEDIO CBA RURAL - DEPARTAMENTO DE GUATEMALA</t>
  </si>
  <si>
    <t>MONITOREO DE PRECIOS PROMEDIO CBA RURAL A NIVEL NACIONAL</t>
  </si>
  <si>
    <t>MONITOREO DE PRECIOS PROMEDIO CBA URBANA A NIVEL NACIONAL</t>
  </si>
  <si>
    <t>Ministerio de Economía</t>
  </si>
  <si>
    <t>Direccion de Atencion y Asistención al Consumidor</t>
  </si>
  <si>
    <t>Productos de Mayor Consumo</t>
  </si>
  <si>
    <t>Sede central</t>
  </si>
  <si>
    <t>No.</t>
  </si>
  <si>
    <t>Unidad de Medida</t>
  </si>
  <si>
    <t>Tortillas de Maíz</t>
  </si>
  <si>
    <t xml:space="preserve">Paquete  </t>
  </si>
  <si>
    <t/>
  </si>
  <si>
    <t>Tomate de cocina</t>
  </si>
  <si>
    <t>Huevos</t>
  </si>
  <si>
    <t>30 unidades</t>
  </si>
  <si>
    <t>Cebolla blanca</t>
  </si>
  <si>
    <t>Pollo Sin menudos</t>
  </si>
  <si>
    <t>Frijol negro</t>
  </si>
  <si>
    <t>Azúcar</t>
  </si>
  <si>
    <t>500 grs.</t>
  </si>
  <si>
    <t>Arroz de Segunda a granel</t>
  </si>
  <si>
    <t>Queso fresco entero mediano</t>
  </si>
  <si>
    <t>Unidad 370 g</t>
  </si>
  <si>
    <t xml:space="preserve">Güisquil </t>
  </si>
  <si>
    <t xml:space="preserve">Salchichas </t>
  </si>
  <si>
    <t>Paquete 200 g</t>
  </si>
  <si>
    <t>12 unidades</t>
  </si>
  <si>
    <t>500 g.</t>
  </si>
  <si>
    <t>Arroz de segunda a granel</t>
  </si>
  <si>
    <t>Lunes</t>
  </si>
  <si>
    <t xml:space="preserve">No. </t>
  </si>
  <si>
    <t>Sede</t>
  </si>
  <si>
    <t xml:space="preserve">Mercado </t>
  </si>
  <si>
    <t xml:space="preserve">Mayor Consumo  </t>
  </si>
  <si>
    <t>Guatemala (Villa Nueva y Mixco)</t>
  </si>
  <si>
    <t>Total</t>
  </si>
  <si>
    <t>Nota: Entrega de información del día Lunes de 8:00 a 16:00</t>
  </si>
  <si>
    <t>SEDES</t>
  </si>
  <si>
    <t>Verificador</t>
  </si>
  <si>
    <t>Edgar Garcia</t>
  </si>
  <si>
    <t>Harry Molina</t>
  </si>
  <si>
    <t>CENTRAL</t>
  </si>
  <si>
    <t>Tortillas de maíz (unidad)</t>
  </si>
  <si>
    <t>Tomate de cocina (libra)</t>
  </si>
  <si>
    <t>Huevos (docena/30 unidades)</t>
  </si>
  <si>
    <t>Pan dulce (unidad)</t>
  </si>
  <si>
    <t>Cebolla blanca (libra)</t>
  </si>
  <si>
    <t>Papas (libra)</t>
  </si>
  <si>
    <t>Pollo amarillo (libra)</t>
  </si>
  <si>
    <t>Frijol negro (libra)</t>
  </si>
  <si>
    <t>Azúcar (500 g.)</t>
  </si>
  <si>
    <t>Arroz de segunda (libra)</t>
  </si>
  <si>
    <t>Pan francés (unidad)</t>
  </si>
  <si>
    <t>Queso fresco (mediano/350 g.)</t>
  </si>
  <si>
    <t>Jugo de frutas líquido  (330 ml)</t>
  </si>
  <si>
    <t>Productos</t>
  </si>
  <si>
    <t>Chimaltenango</t>
  </si>
  <si>
    <t>Petén</t>
  </si>
  <si>
    <t>Quiché</t>
  </si>
  <si>
    <t>Sacatepéquez</t>
  </si>
  <si>
    <t>Sololá</t>
  </si>
  <si>
    <t>Suchitepéquez</t>
  </si>
  <si>
    <t>Totonicapán</t>
  </si>
  <si>
    <t>Mercados</t>
  </si>
  <si>
    <t>Supermercados</t>
  </si>
  <si>
    <t>Güisquil (unidad)</t>
  </si>
  <si>
    <t>}</t>
  </si>
  <si>
    <t>Martes</t>
  </si>
  <si>
    <t>Supermercado</t>
  </si>
  <si>
    <t>MERCADOS</t>
  </si>
  <si>
    <t>SUPERMERCADOS</t>
  </si>
  <si>
    <t>Guatemala</t>
  </si>
  <si>
    <t>GUISQUIL SIN MARCA UNIDAD</t>
  </si>
  <si>
    <t>TOMATE SIN MARCA LIBRA</t>
  </si>
  <si>
    <t>CEBOLLA SIN MARCA LIBRA</t>
  </si>
  <si>
    <t>PAPA SIN MARCA LIBRA</t>
  </si>
  <si>
    <t>MACUY SIN MARCA MANOJO</t>
  </si>
  <si>
    <t>CHILE PIMIENTO SIN MARCA LIBRA</t>
  </si>
  <si>
    <t>LECHUGA SIN MARCA UNIDAD</t>
  </si>
  <si>
    <t>PEREJIL O CILANTRO SIN MARCA MANOJO</t>
  </si>
  <si>
    <t>ZANAHORIA SIN MARCA LIBRA</t>
  </si>
  <si>
    <t>PEPINOS SIN MARCA LIBRA</t>
  </si>
  <si>
    <t>VERDURAS CORTADAS SIN MARCA LIBRA</t>
  </si>
  <si>
    <t>APIO SIN MARCA UNIDAD</t>
  </si>
  <si>
    <t>CHILE PIMIENTO SIN MARCA UNIDAD</t>
  </si>
  <si>
    <t>ZANAHORIA SIN MARCA UNIDAD</t>
  </si>
  <si>
    <t>ACEITE COMESTIBLE ECÓNIMICO 800 ML.</t>
  </si>
  <si>
    <t>MANTEQUILLA VEGETAL ECÓNIMICO 400 GRAMOS</t>
  </si>
  <si>
    <t>LECHE FLUIDA EN BOLSA FOREMOST 450 ML.</t>
  </si>
  <si>
    <t>CREMA ARTESANAL ECÓNOMICA 500 ML.</t>
  </si>
  <si>
    <t>CREMA INDUSTRIAL ECÓNOMICA 450 ML.</t>
  </si>
  <si>
    <t>QUESO FRESCO ECÓNOMICO 370 GRAMOS</t>
  </si>
  <si>
    <t>ARROZ BLANCO A GRANEL LIBRA</t>
  </si>
  <si>
    <t>ARROZ PRECOCIDO ECÓNOMICO 400 GRAMOS</t>
  </si>
  <si>
    <t>FRIJOL NEGRO A GRANEL LIBRA</t>
  </si>
  <si>
    <t>JAMÓN ECÓNOMICO LIBRA</t>
  </si>
  <si>
    <t>SALCHICHA ECÓNOMICO 266 GRAMOS</t>
  </si>
  <si>
    <t>LONGANIZAS Y CHORIZOS ECÓNOMICO LIBRA</t>
  </si>
  <si>
    <t>AGUA PURA ECÓNOMICA BOTELLA</t>
  </si>
  <si>
    <t>BEBIDA GASEOSA ECÓNOMICA BOTELLA</t>
  </si>
  <si>
    <t>CORN FLAKES KELLOG´S 500 GRAMOS</t>
  </si>
  <si>
    <t>AZUCAR BLANCA 500 gr</t>
  </si>
  <si>
    <t>AZUCAR MORENA 400 GRAMOS</t>
  </si>
  <si>
    <t>SAL COMUN 920 GRAMOS</t>
  </si>
  <si>
    <t>BANANO SIN MARCA LIBRA</t>
  </si>
  <si>
    <t>PLÁTANO SIN MARCA LIBRA</t>
  </si>
  <si>
    <t>AGUACATE SIN MARCA LIBRA</t>
  </si>
  <si>
    <t>LIMÓN (PERSA) SIN MARCA UNIDAD</t>
  </si>
  <si>
    <t>PAPAYA SIN MARCA LIBRA</t>
  </si>
  <si>
    <t>MANZANA GALA SIN MARCA LIBRA</t>
  </si>
  <si>
    <t>AGUACATE SIN MARCA UNIDAD</t>
  </si>
  <si>
    <t>PAPAYA SIN MARCA UNIDAD</t>
  </si>
  <si>
    <t>MANZANA GALA SIN MARCA UNIDAD</t>
  </si>
  <si>
    <t>POSTA Libra</t>
  </si>
  <si>
    <t>PARA ASAR Libra</t>
  </si>
  <si>
    <t>CARNE DE RES PARA SIN HUESO (POSTA) Libra</t>
  </si>
  <si>
    <t>CARNE DE RES PARA COCER CON HUESO Libra</t>
  </si>
  <si>
    <t>CARNE MOLIDA DE SEGUNDA Libra</t>
  </si>
  <si>
    <t>Pollo sin menudos Pollo blanco</t>
  </si>
  <si>
    <t>Pollo sin menudos Pollo amarillo</t>
  </si>
  <si>
    <t>CAFÉ INSTANTÁNEO INCASA 50 GRAMOS</t>
  </si>
  <si>
    <t xml:space="preserve">CAFE TOSTADO Y MOLIDO LEON ROJO 350 GRAMOS </t>
  </si>
  <si>
    <t>HUEVOS DE GRANJA 12 UNIDADES</t>
  </si>
  <si>
    <t>TORTILLAS DE MAIZ 260 GRAMOS</t>
  </si>
  <si>
    <t>CONSOME MALHER 12 GRAMOS</t>
  </si>
  <si>
    <t>SOPA EN SOBRE MALHER 58 GRAMOS</t>
  </si>
  <si>
    <t>SOPAS INSTANTÁNEAS LAKY 75 GRAMOS</t>
  </si>
  <si>
    <t>PASTAS ALIMENTICIAS ECÓNOMICO 200 GRAMOS</t>
  </si>
  <si>
    <t>PAN FRANCES POPULAR UNIDAD</t>
  </si>
  <si>
    <t>PAN DULCE POPULAR UNIDAD</t>
  </si>
  <si>
    <t>FRIJOLES PREPARADOS PROCESADOS ECÓNOMICO 400 GRAMOS</t>
  </si>
  <si>
    <t>SALSA DE TOMATE (RANCHERA/QUESO) ECÓNOMICA 90 GRAMOS</t>
  </si>
  <si>
    <t>MAYONESA ECÓNOMICA 375 GRAMOS</t>
  </si>
  <si>
    <t>GALLETAS DULCES VARIEDAD UNIDAD</t>
  </si>
  <si>
    <t>SNACKS ECÓNOMICO 180 GRAMOS</t>
  </si>
  <si>
    <t>Jugo de frutas líquido ECÓNOMICO 330 MILILITROS</t>
  </si>
  <si>
    <t>Jugo de frutas en polvo ECÓNOMICO 25 GRAMOS</t>
  </si>
  <si>
    <t>Desayuno continental Plato</t>
  </si>
  <si>
    <t>Almuerzo simple Plato</t>
  </si>
  <si>
    <t>Pieza de pollo extre Unidad</t>
  </si>
  <si>
    <t>Tamales y pache Unidad</t>
  </si>
  <si>
    <t>Atoles Vaso</t>
  </si>
  <si>
    <t>Mercado Colón, zona 1</t>
  </si>
  <si>
    <t>Mercado Central, zona 1</t>
  </si>
  <si>
    <t>Mercado Sur dos, zona 1</t>
  </si>
  <si>
    <t>Mercado La presidenta, zona 1</t>
  </si>
  <si>
    <t>Mayber Garcia</t>
  </si>
  <si>
    <t>Sylvana Colindres</t>
  </si>
  <si>
    <t>Villa Nueva - Mercado Mezquital zona 12</t>
  </si>
  <si>
    <t>Mixco - Mercado La florida zona 19</t>
  </si>
  <si>
    <t>La Torre</t>
  </si>
  <si>
    <t>La torre</t>
  </si>
  <si>
    <t>Despensa Familiar</t>
  </si>
  <si>
    <t>Paiz Liberación, zona 9</t>
  </si>
  <si>
    <t>Maxidespensa</t>
  </si>
  <si>
    <t>La Torre Obelisco, zona 9</t>
  </si>
  <si>
    <t>La torre San benito</t>
  </si>
  <si>
    <t>SUMA</t>
  </si>
  <si>
    <t>Walmart Roosevelt, zona 11</t>
  </si>
  <si>
    <t>Mi Super Fresh, zona 11</t>
  </si>
  <si>
    <t>La torre 4 caminos</t>
  </si>
  <si>
    <t>Super del barrio</t>
  </si>
  <si>
    <t>Mercado Central</t>
  </si>
  <si>
    <t>Antiguo, Guastatoya</t>
  </si>
  <si>
    <t>Terminal</t>
  </si>
  <si>
    <t>Terminal Nueva</t>
  </si>
  <si>
    <t>Central, Cobán</t>
  </si>
  <si>
    <t>Municipal</t>
  </si>
  <si>
    <t>Central, Salamá</t>
  </si>
  <si>
    <t>Kaibil Balam</t>
  </si>
  <si>
    <t>Central</t>
  </si>
  <si>
    <t>Central No. 2</t>
  </si>
  <si>
    <t>Mercado Revolución</t>
  </si>
  <si>
    <t>Municipal Cuilapa</t>
  </si>
  <si>
    <t>Mercado No. 2</t>
  </si>
  <si>
    <t>Municipal Antigua</t>
  </si>
  <si>
    <t>Los trigales</t>
  </si>
  <si>
    <t>San nicolas</t>
  </si>
  <si>
    <t>Municipal Panajachel</t>
  </si>
  <si>
    <t>Jonh Rodriguez</t>
  </si>
  <si>
    <t>Daniel Hernández</t>
  </si>
  <si>
    <t>Canasta Básica Alimentaria Urbana Supermercados Área Metropolitana 06/01/2026</t>
  </si>
  <si>
    <t>Canasta Básica Alimentaria Urbana Mercados Área Metropolitana 05/01/2026</t>
  </si>
  <si>
    <t>Maxidespesna</t>
  </si>
  <si>
    <t>La torre II</t>
  </si>
  <si>
    <t>La bodegona</t>
  </si>
  <si>
    <t>Super tienda Paiz</t>
  </si>
  <si>
    <t>Mixco - Paiz San cristobal</t>
  </si>
  <si>
    <t>Villa nueva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</si>
</sst>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  <numFmt numFmtId="165" formatCode="_(\Q* #,##0.00_);_(\Q* \(#,##0.00\);_(\Q* \-??_);_(@_)"/>
    <numFmt numFmtId="166" formatCode="[$-100A]d&quot; de &quot;mmmm&quot; de &quot;yyyy;@"/>
    <numFmt numFmtId="167" formatCode="&quot;Q&quot;#,##0.00"/>
  </numFmts>
  <fonts count="29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b/>
      <sz val="1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rgb="FF040C28"/>
      <name val="Calibri"/>
      <family val="2"/>
      <scheme val="minor"/>
    </font>
    <font>
      <b/>
      <sz val="8"/>
      <color rgb="FF4D5156"/>
      <name val="Calibri"/>
      <family val="2"/>
      <scheme val="minor"/>
    </font>
    <font>
      <sz val="9"/>
      <color rgb="FFFFFFFF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name val="Calibri"/>
    </font>
    <font>
      <sz val="12"/>
      <name val="Calibri"/>
    </font>
  </fonts>
  <fills count="1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2F5496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00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3" fillId="0" borderId="0" xfId="0" applyFont="1" applyAlignment="1">
      <alignment vertical="center"/>
    </xf>
    <xf numFmtId="165" fontId="0" fillId="0" borderId="0" xfId="0" applyNumberFormat="1"/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0" xfId="0" applyFont="1" applyAlignment="1">
      <alignment horizontal="left"/>
    </xf>
    <xf numFmtId="0" fontId="5" fillId="2" borderId="3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44" fontId="2" fillId="2" borderId="14" xfId="1" applyFont="1" applyFill="1" applyBorder="1"/>
    <xf numFmtId="44" fontId="2" fillId="2" borderId="15" xfId="1" applyFont="1" applyFill="1" applyBorder="1"/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textRotation="90"/>
    </xf>
    <xf numFmtId="0" fontId="3" fillId="0" borderId="14" xfId="0" applyFont="1" applyBorder="1" applyAlignment="1">
      <alignment vertical="center"/>
    </xf>
    <xf numFmtId="44" fontId="2" fillId="2" borderId="10" xfId="1" applyFont="1" applyFill="1" applyBorder="1"/>
    <xf numFmtId="44" fontId="2" fillId="2" borderId="11" xfId="1" applyFont="1" applyFill="1" applyBorder="1"/>
    <xf numFmtId="44" fontId="2" fillId="2" borderId="12" xfId="1" applyFont="1" applyFill="1" applyBorder="1"/>
    <xf numFmtId="0" fontId="8" fillId="0" borderId="0" xfId="0" applyFont="1" applyAlignment="1">
      <alignment horizontal="left"/>
    </xf>
    <xf numFmtId="164" fontId="0" fillId="0" borderId="27" xfId="0" applyNumberFormat="1" applyBorder="1"/>
    <xf numFmtId="44" fontId="2" fillId="2" borderId="28" xfId="1" applyFont="1" applyFill="1" applyBorder="1"/>
    <xf numFmtId="0" fontId="13" fillId="5" borderId="8" xfId="0" applyFont="1" applyFill="1" applyBorder="1" applyAlignment="1">
      <alignment horizontal="center" vertical="center" wrapText="1"/>
    </xf>
    <xf numFmtId="0" fontId="13" fillId="5" borderId="22" xfId="0" applyFont="1" applyFill="1" applyBorder="1" applyAlignment="1">
      <alignment horizontal="center" vertical="center" wrapText="1"/>
    </xf>
    <xf numFmtId="0" fontId="13" fillId="5" borderId="22" xfId="0" applyFont="1" applyFill="1" applyBorder="1" applyAlignment="1">
      <alignment horizontal="center" vertical="center"/>
    </xf>
    <xf numFmtId="0" fontId="13" fillId="5" borderId="24" xfId="0" applyFont="1" applyFill="1" applyBorder="1" applyAlignment="1">
      <alignment vertical="center"/>
    </xf>
    <xf numFmtId="0" fontId="13" fillId="5" borderId="8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5" borderId="29" xfId="0" applyFont="1" applyFill="1" applyBorder="1" applyAlignment="1">
      <alignment horizontal="center"/>
    </xf>
    <xf numFmtId="0" fontId="14" fillId="4" borderId="10" xfId="0" applyFont="1" applyFill="1" applyBorder="1" applyAlignment="1">
      <alignment horizontal="center" vertical="center"/>
    </xf>
    <xf numFmtId="0" fontId="13" fillId="4" borderId="10" xfId="0" applyFont="1" applyFill="1" applyBorder="1"/>
    <xf numFmtId="0" fontId="13" fillId="4" borderId="10" xfId="0" applyFont="1" applyFill="1" applyBorder="1" applyAlignment="1">
      <alignment horizontal="center" vertical="center"/>
    </xf>
    <xf numFmtId="164" fontId="2" fillId="3" borderId="30" xfId="1" applyNumberFormat="1" applyFont="1" applyFill="1" applyBorder="1"/>
    <xf numFmtId="164" fontId="2" fillId="3" borderId="31" xfId="1" applyNumberFormat="1" applyFont="1" applyFill="1" applyBorder="1"/>
    <xf numFmtId="44" fontId="0" fillId="6" borderId="10" xfId="0" applyNumberFormat="1" applyFill="1" applyBorder="1"/>
    <xf numFmtId="0" fontId="14" fillId="4" borderId="11" xfId="0" applyFont="1" applyFill="1" applyBorder="1" applyAlignment="1">
      <alignment horizontal="center" vertical="center"/>
    </xf>
    <xf numFmtId="0" fontId="13" fillId="4" borderId="11" xfId="0" applyFont="1" applyFill="1" applyBorder="1"/>
    <xf numFmtId="0" fontId="13" fillId="4" borderId="11" xfId="0" applyFont="1" applyFill="1" applyBorder="1" applyAlignment="1">
      <alignment horizontal="center" vertical="center"/>
    </xf>
    <xf numFmtId="44" fontId="0" fillId="6" borderId="11" xfId="0" applyNumberFormat="1" applyFill="1" applyBorder="1"/>
    <xf numFmtId="0" fontId="14" fillId="4" borderId="12" xfId="0" applyFont="1" applyFill="1" applyBorder="1" applyAlignment="1">
      <alignment horizontal="center" vertical="center"/>
    </xf>
    <xf numFmtId="0" fontId="13" fillId="4" borderId="12" xfId="0" applyFont="1" applyFill="1" applyBorder="1"/>
    <xf numFmtId="0" fontId="13" fillId="4" borderId="12" xfId="0" applyFont="1" applyFill="1" applyBorder="1" applyAlignment="1">
      <alignment horizontal="center" vertical="center"/>
    </xf>
    <xf numFmtId="44" fontId="0" fillId="6" borderId="12" xfId="0" applyNumberFormat="1" applyFill="1" applyBorder="1"/>
    <xf numFmtId="0" fontId="13" fillId="5" borderId="8" xfId="0" applyFont="1" applyFill="1" applyBorder="1" applyAlignment="1">
      <alignment horizontal="center"/>
    </xf>
    <xf numFmtId="0" fontId="0" fillId="7" borderId="0" xfId="0" applyFill="1"/>
    <xf numFmtId="0" fontId="16" fillId="8" borderId="10" xfId="0" applyFont="1" applyFill="1" applyBorder="1" applyAlignment="1">
      <alignment horizontal="center" vertical="center" wrapText="1"/>
    </xf>
    <xf numFmtId="0" fontId="13" fillId="9" borderId="11" xfId="0" applyFont="1" applyFill="1" applyBorder="1" applyAlignment="1">
      <alignment horizontal="center" vertical="center" wrapText="1"/>
    </xf>
    <xf numFmtId="0" fontId="13" fillId="10" borderId="12" xfId="0" applyFont="1" applyFill="1" applyBorder="1" applyAlignment="1">
      <alignment horizontal="center" vertical="center" wrapText="1"/>
    </xf>
    <xf numFmtId="44" fontId="13" fillId="4" borderId="14" xfId="0" applyNumberFormat="1" applyFont="1" applyFill="1" applyBorder="1" applyAlignment="1">
      <alignment horizontal="center" vertical="center"/>
    </xf>
    <xf numFmtId="10" fontId="0" fillId="6" borderId="34" xfId="2" applyNumberFormat="1" applyFont="1" applyFill="1" applyBorder="1"/>
    <xf numFmtId="0" fontId="17" fillId="10" borderId="13" xfId="0" applyFont="1" applyFill="1" applyBorder="1"/>
    <xf numFmtId="44" fontId="13" fillId="4" borderId="1" xfId="0" applyNumberFormat="1" applyFont="1" applyFill="1" applyBorder="1" applyAlignment="1">
      <alignment horizontal="center" vertical="center"/>
    </xf>
    <xf numFmtId="0" fontId="17" fillId="10" borderId="11" xfId="0" applyFont="1" applyFill="1" applyBorder="1"/>
    <xf numFmtId="0" fontId="0" fillId="9" borderId="11" xfId="0" applyFill="1" applyBorder="1"/>
    <xf numFmtId="0" fontId="0" fillId="8" borderId="11" xfId="0" applyFill="1" applyBorder="1"/>
    <xf numFmtId="0" fontId="4" fillId="0" borderId="0" xfId="0" applyFont="1"/>
    <xf numFmtId="0" fontId="11" fillId="9" borderId="11" xfId="0" applyFont="1" applyFill="1" applyBorder="1"/>
    <xf numFmtId="44" fontId="13" fillId="4" borderId="2" xfId="0" applyNumberFormat="1" applyFont="1" applyFill="1" applyBorder="1" applyAlignment="1">
      <alignment horizontal="center" vertical="center"/>
    </xf>
    <xf numFmtId="10" fontId="0" fillId="6" borderId="12" xfId="2" applyNumberFormat="1" applyFont="1" applyFill="1" applyBorder="1"/>
    <xf numFmtId="0" fontId="0" fillId="9" borderId="12" xfId="0" applyFill="1" applyBorder="1"/>
    <xf numFmtId="0" fontId="3" fillId="0" borderId="0" xfId="0" applyFont="1" applyAlignment="1">
      <alignment horizontal="right"/>
    </xf>
    <xf numFmtId="0" fontId="18" fillId="0" borderId="0" xfId="0" applyFont="1"/>
    <xf numFmtId="0" fontId="3" fillId="0" borderId="0" xfId="0" applyFont="1"/>
    <xf numFmtId="0" fontId="0" fillId="0" borderId="0" xfId="0" quotePrefix="1"/>
    <xf numFmtId="0" fontId="21" fillId="11" borderId="24" xfId="0" applyFont="1" applyFill="1" applyBorder="1" applyAlignment="1">
      <alignment horizontal="center" vertical="center"/>
    </xf>
    <xf numFmtId="0" fontId="21" fillId="11" borderId="8" xfId="0" applyFont="1" applyFill="1" applyBorder="1" applyAlignment="1">
      <alignment horizontal="center" vertical="center"/>
    </xf>
    <xf numFmtId="0" fontId="21" fillId="11" borderId="24" xfId="0" applyFont="1" applyFill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/>
    </xf>
    <xf numFmtId="0" fontId="22" fillId="0" borderId="21" xfId="0" applyFont="1" applyBorder="1" applyAlignment="1">
      <alignment vertical="center"/>
    </xf>
    <xf numFmtId="0" fontId="22" fillId="0" borderId="21" xfId="0" applyFont="1" applyBorder="1" applyAlignment="1">
      <alignment horizontal="center" vertical="center"/>
    </xf>
    <xf numFmtId="44" fontId="22" fillId="0" borderId="21" xfId="1" applyFont="1" applyFill="1" applyBorder="1" applyAlignment="1">
      <alignment horizontal="center"/>
    </xf>
    <xf numFmtId="0" fontId="21" fillId="11" borderId="5" xfId="0" applyFont="1" applyFill="1" applyBorder="1" applyAlignment="1">
      <alignment horizontal="center" vertical="center" wrapText="1"/>
    </xf>
    <xf numFmtId="0" fontId="21" fillId="11" borderId="2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3" borderId="35" xfId="0" applyFont="1" applyFill="1" applyBorder="1" applyAlignment="1">
      <alignment horizontal="center" vertical="center"/>
    </xf>
    <xf numFmtId="0" fontId="23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3" borderId="36" xfId="0" applyFont="1" applyFill="1" applyBorder="1" applyAlignment="1">
      <alignment horizontal="center" vertical="center"/>
    </xf>
    <xf numFmtId="0" fontId="11" fillId="0" borderId="11" xfId="0" applyFont="1" applyBorder="1" applyAlignment="1">
      <alignment horizontal="center"/>
    </xf>
    <xf numFmtId="0" fontId="3" fillId="0" borderId="37" xfId="0" applyFont="1" applyBorder="1" applyAlignment="1">
      <alignment horizontal="center" vertical="center"/>
    </xf>
    <xf numFmtId="0" fontId="24" fillId="3" borderId="36" xfId="0" applyFont="1" applyFill="1" applyBorder="1" applyAlignment="1">
      <alignment horizontal="center" vertical="center"/>
    </xf>
    <xf numFmtId="0" fontId="3" fillId="3" borderId="38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4" fillId="16" borderId="8" xfId="0" applyFont="1" applyFill="1" applyBorder="1" applyAlignment="1">
      <alignment horizontal="center" vertical="center"/>
    </xf>
    <xf numFmtId="0" fontId="25" fillId="16" borderId="8" xfId="0" applyFont="1" applyFill="1" applyBorder="1" applyAlignment="1">
      <alignment horizontal="center" vertical="center" wrapText="1"/>
    </xf>
    <xf numFmtId="0" fontId="26" fillId="0" borderId="8" xfId="0" applyFont="1" applyBorder="1" applyAlignment="1">
      <alignment horizontal="right" vertical="center"/>
    </xf>
    <xf numFmtId="0" fontId="26" fillId="0" borderId="8" xfId="0" applyFont="1" applyBorder="1" applyAlignment="1">
      <alignment vertical="center"/>
    </xf>
    <xf numFmtId="44" fontId="26" fillId="0" borderId="8" xfId="1" applyFont="1" applyFill="1" applyBorder="1" applyAlignment="1">
      <alignment horizontal="center" vertical="center"/>
    </xf>
    <xf numFmtId="44" fontId="26" fillId="16" borderId="8" xfId="1" applyFont="1" applyFill="1" applyBorder="1" applyAlignment="1">
      <alignment horizontal="center" vertical="center"/>
    </xf>
    <xf numFmtId="0" fontId="0" fillId="16" borderId="8" xfId="0" applyFill="1" applyBorder="1"/>
    <xf numFmtId="0" fontId="28" fillId="0" borderId="6" xfId="0" applyFont="1" applyBorder="1" applyAlignment="1">
      <alignment horizontal="left"/>
    </xf>
    <xf numFmtId="0" fontId="27" fillId="0" borderId="6" xfId="0" applyFont="1" applyBorder="1" applyAlignment="1">
      <alignment horizontal="center"/>
    </xf>
    <xf numFmtId="0" fontId="0" fillId="0" borderId="6" xfId="0" applyBorder="1"/>
    <xf numFmtId="0" fontId="27" fillId="0" borderId="41" xfId="0" applyFont="1" applyBorder="1" applyAlignment="1">
      <alignment horizontal="center"/>
    </xf>
    <xf numFmtId="0" fontId="27" fillId="0" borderId="9" xfId="0" applyFont="1" applyBorder="1" applyAlignment="1">
      <alignment horizontal="center"/>
    </xf>
    <xf numFmtId="44" fontId="0" fillId="5" borderId="10" xfId="1" applyFont="1" applyFill="1" applyBorder="1"/>
    <xf numFmtId="44" fontId="26" fillId="17" borderId="8" xfId="1" applyFont="1" applyFill="1" applyBorder="1" applyAlignment="1">
      <alignment horizontal="center" vertical="center"/>
    </xf>
    <xf numFmtId="164" fontId="2" fillId="3" borderId="8" xfId="1" applyNumberFormat="1" applyFont="1" applyFill="1" applyBorder="1"/>
    <xf numFmtId="0" fontId="13" fillId="4" borderId="8" xfId="0" applyFont="1" applyFill="1" applyBorder="1" applyAlignment="1">
      <alignment horizontal="center" vertical="center"/>
    </xf>
    <xf numFmtId="44" fontId="0" fillId="5" borderId="8" xfId="1" applyFont="1" applyFill="1" applyBorder="1"/>
    <xf numFmtId="164" fontId="2" fillId="0" borderId="8" xfId="1" applyNumberFormat="1" applyFont="1" applyFill="1" applyBorder="1"/>
    <xf numFmtId="164" fontId="0" fillId="0" borderId="8" xfId="0" applyNumberFormat="1" applyBorder="1"/>
    <xf numFmtId="164" fontId="0" fillId="0" borderId="8" xfId="1" applyNumberFormat="1" applyFont="1" applyFill="1" applyBorder="1"/>
    <xf numFmtId="0" fontId="13" fillId="5" borderId="24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0" xfId="0" applyBorder="1" applyAlignment="1">
      <alignment horizont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 wrapText="1"/>
    </xf>
    <xf numFmtId="166" fontId="10" fillId="2" borderId="30" xfId="0" applyNumberFormat="1" applyFont="1" applyFill="1" applyBorder="1" applyAlignment="1">
      <alignment horizontal="center" vertical="center" wrapText="1"/>
    </xf>
    <xf numFmtId="166" fontId="10" fillId="2" borderId="26" xfId="0" applyNumberFormat="1" applyFont="1" applyFill="1" applyBorder="1" applyAlignment="1">
      <alignment horizontal="center" vertical="center" wrapText="1"/>
    </xf>
    <xf numFmtId="166" fontId="10" fillId="2" borderId="31" xfId="0" applyNumberFormat="1" applyFont="1" applyFill="1" applyBorder="1" applyAlignment="1">
      <alignment horizontal="center" vertical="center" wrapText="1"/>
    </xf>
    <xf numFmtId="166" fontId="10" fillId="2" borderId="32" xfId="0" applyNumberFormat="1" applyFont="1" applyFill="1" applyBorder="1" applyAlignment="1">
      <alignment horizontal="center" vertical="center" wrapText="1"/>
    </xf>
    <xf numFmtId="166" fontId="10" fillId="2" borderId="7" xfId="0" applyNumberFormat="1" applyFont="1" applyFill="1" applyBorder="1" applyAlignment="1">
      <alignment horizontal="center" vertical="center" wrapText="1"/>
    </xf>
    <xf numFmtId="166" fontId="10" fillId="2" borderId="33" xfId="0" applyNumberFormat="1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3" fillId="2" borderId="24" xfId="0" applyFont="1" applyFill="1" applyBorder="1" applyAlignment="1">
      <alignment horizontal="center"/>
    </xf>
    <xf numFmtId="0" fontId="6" fillId="2" borderId="25" xfId="0" applyFont="1" applyFill="1" applyBorder="1" applyAlignment="1">
      <alignment horizontal="center" vertical="center" textRotation="90"/>
    </xf>
    <xf numFmtId="0" fontId="7" fillId="2" borderId="25" xfId="0" applyFont="1" applyFill="1" applyBorder="1" applyAlignment="1">
      <alignment horizontal="center" vertical="center" textRotation="90"/>
    </xf>
    <xf numFmtId="166" fontId="10" fillId="2" borderId="8" xfId="0" applyNumberFormat="1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textRotation="90"/>
    </xf>
    <xf numFmtId="0" fontId="7" fillId="2" borderId="9" xfId="0" applyFont="1" applyFill="1" applyBorder="1" applyAlignment="1">
      <alignment horizontal="center" vertical="center" textRotation="90"/>
    </xf>
    <xf numFmtId="0" fontId="7" fillId="0" borderId="29" xfId="0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21" fillId="11" borderId="22" xfId="0" applyFont="1" applyFill="1" applyBorder="1" applyAlignment="1">
      <alignment horizontal="center" vertical="center"/>
    </xf>
    <xf numFmtId="0" fontId="21" fillId="11" borderId="23" xfId="0" applyFont="1" applyFill="1" applyBorder="1" applyAlignment="1">
      <alignment horizontal="center" vertical="center"/>
    </xf>
    <xf numFmtId="0" fontId="21" fillId="11" borderId="24" xfId="0" applyFont="1" applyFill="1" applyBorder="1" applyAlignment="1">
      <alignment horizontal="center" vertical="center"/>
    </xf>
    <xf numFmtId="0" fontId="13" fillId="4" borderId="9" xfId="0" applyFont="1" applyFill="1" applyBorder="1" applyAlignment="1">
      <alignment horizontal="center"/>
    </xf>
    <xf numFmtId="0" fontId="13" fillId="4" borderId="25" xfId="0" applyFont="1" applyFill="1" applyBorder="1" applyAlignment="1">
      <alignment horizontal="center"/>
    </xf>
    <xf numFmtId="0" fontId="13" fillId="4" borderId="9" xfId="0" applyFont="1" applyFill="1" applyBorder="1" applyAlignment="1">
      <alignment horizontal="center" vertical="center"/>
    </xf>
    <xf numFmtId="0" fontId="13" fillId="4" borderId="25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/>
    </xf>
    <xf numFmtId="0" fontId="12" fillId="4" borderId="18" xfId="0" applyFont="1" applyFill="1" applyBorder="1" applyAlignment="1">
      <alignment horizontal="center" vertical="center"/>
    </xf>
    <xf numFmtId="0" fontId="12" fillId="4" borderId="19" xfId="0" applyFont="1" applyFill="1" applyBorder="1" applyAlignment="1">
      <alignment horizontal="center" vertical="center"/>
    </xf>
    <xf numFmtId="0" fontId="12" fillId="4" borderId="20" xfId="0" applyFont="1" applyFill="1" applyBorder="1" applyAlignment="1">
      <alignment horizontal="center" vertical="center"/>
    </xf>
    <xf numFmtId="0" fontId="12" fillId="4" borderId="22" xfId="0" applyFont="1" applyFill="1" applyBorder="1" applyAlignment="1">
      <alignment horizontal="center" vertical="center"/>
    </xf>
    <xf numFmtId="0" fontId="12" fillId="4" borderId="24" xfId="0" applyFont="1" applyFill="1" applyBorder="1" applyAlignment="1">
      <alignment horizontal="center" vertical="center"/>
    </xf>
    <xf numFmtId="0" fontId="13" fillId="5" borderId="22" xfId="0" applyFont="1" applyFill="1" applyBorder="1" applyAlignment="1">
      <alignment horizontal="center" vertical="center" wrapText="1"/>
    </xf>
    <xf numFmtId="0" fontId="13" fillId="5" borderId="24" xfId="0" applyFont="1" applyFill="1" applyBorder="1" applyAlignment="1">
      <alignment horizontal="center" vertical="center" wrapText="1"/>
    </xf>
    <xf numFmtId="0" fontId="13" fillId="5" borderId="22" xfId="0" applyFont="1" applyFill="1" applyBorder="1" applyAlignment="1">
      <alignment horizontal="center" vertical="center"/>
    </xf>
    <xf numFmtId="0" fontId="13" fillId="5" borderId="23" xfId="0" applyFont="1" applyFill="1" applyBorder="1" applyAlignment="1">
      <alignment horizontal="center" vertical="center"/>
    </xf>
    <xf numFmtId="0" fontId="13" fillId="5" borderId="24" xfId="0" applyFont="1" applyFill="1" applyBorder="1" applyAlignment="1">
      <alignment horizontal="center" vertical="center"/>
    </xf>
    <xf numFmtId="0" fontId="24" fillId="2" borderId="8" xfId="0" applyFont="1" applyFill="1" applyBorder="1" applyAlignment="1">
      <alignment horizontal="center" vertical="center"/>
    </xf>
    <xf numFmtId="0" fontId="25" fillId="11" borderId="8" xfId="0" applyFont="1" applyFill="1" applyBorder="1" applyAlignment="1">
      <alignment horizontal="center" vertical="center" wrapText="1"/>
    </xf>
    <xf numFmtId="0" fontId="24" fillId="14" borderId="8" xfId="0" applyFont="1" applyFill="1" applyBorder="1" applyAlignment="1">
      <alignment horizontal="center" vertical="center"/>
    </xf>
    <xf numFmtId="0" fontId="24" fillId="15" borderId="8" xfId="0" applyFont="1" applyFill="1" applyBorder="1" applyAlignment="1">
      <alignment horizontal="center" vertical="center"/>
    </xf>
    <xf numFmtId="0" fontId="24" fillId="14" borderId="9" xfId="0" applyFont="1" applyFill="1" applyBorder="1" applyAlignment="1">
      <alignment horizontal="center" vertical="center" wrapText="1"/>
    </xf>
    <xf numFmtId="0" fontId="24" fillId="14" borderId="5" xfId="0" applyFont="1" applyFill="1" applyBorder="1" applyAlignment="1">
      <alignment horizontal="center" vertical="center" wrapText="1"/>
    </xf>
    <xf numFmtId="0" fontId="24" fillId="15" borderId="8" xfId="0" applyFont="1" applyFill="1" applyBorder="1" applyAlignment="1">
      <alignment horizontal="center" vertical="center" wrapText="1"/>
    </xf>
    <xf numFmtId="0" fontId="24" fillId="12" borderId="8" xfId="0" applyFont="1" applyFill="1" applyBorder="1" applyAlignment="1">
      <alignment horizontal="center" vertical="center"/>
    </xf>
    <xf numFmtId="0" fontId="24" fillId="13" borderId="8" xfId="0" applyFont="1" applyFill="1" applyBorder="1" applyAlignment="1">
      <alignment horizontal="center" vertical="center"/>
    </xf>
    <xf numFmtId="0" fontId="24" fillId="14" borderId="8" xfId="0" applyFont="1" applyFill="1" applyBorder="1" applyAlignment="1">
      <alignment horizontal="center" vertical="center" wrapText="1"/>
    </xf>
    <xf numFmtId="0" fontId="25" fillId="11" borderId="8" xfId="0" applyFont="1" applyFill="1" applyBorder="1" applyAlignment="1">
      <alignment horizontal="center" vertical="center"/>
    </xf>
    <xf numFmtId="0" fontId="25" fillId="14" borderId="8" xfId="0" applyFont="1" applyFill="1" applyBorder="1" applyAlignment="1">
      <alignment horizontal="center" vertical="center" wrapText="1"/>
    </xf>
    <xf numFmtId="0" fontId="3" fillId="15" borderId="8" xfId="0" applyFont="1" applyFill="1" applyBorder="1" applyAlignment="1">
      <alignment horizontal="center" vertical="center" wrapText="1"/>
    </xf>
    <xf numFmtId="0" fontId="25" fillId="15" borderId="8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13" fillId="6" borderId="29" xfId="0" applyFont="1" applyFill="1" applyBorder="1" applyAlignment="1">
      <alignment horizontal="center" vertical="center" wrapText="1"/>
    </xf>
    <xf numFmtId="0" fontId="13" fillId="6" borderId="19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13" fillId="4" borderId="25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3" fillId="14" borderId="22" xfId="0" applyFont="1" applyFill="1" applyBorder="1" applyAlignment="1">
      <alignment horizontal="center"/>
    </xf>
    <xf numFmtId="0" fontId="3" fillId="14" borderId="23" xfId="0" applyFont="1" applyFill="1" applyBorder="1" applyAlignment="1">
      <alignment horizontal="center"/>
    </xf>
    <xf numFmtId="0" fontId="3" fillId="14" borderId="24" xfId="0" applyFont="1" applyFill="1" applyBorder="1" applyAlignment="1">
      <alignment horizontal="center"/>
    </xf>
    <xf numFmtId="0" fontId="3" fillId="15" borderId="22" xfId="0" applyFont="1" applyFill="1" applyBorder="1" applyAlignment="1">
      <alignment horizontal="center"/>
    </xf>
    <xf numFmtId="0" fontId="3" fillId="15" borderId="23" xfId="0" applyFont="1" applyFill="1" applyBorder="1" applyAlignment="1">
      <alignment horizontal="center"/>
    </xf>
    <xf numFmtId="0" fontId="3" fillId="15" borderId="24" xfId="0" applyFont="1" applyFill="1" applyBorder="1" applyAlignment="1">
      <alignment horizontal="center"/>
    </xf>
    <xf numFmtId="166" fontId="0" fillId="0" borderId="22" xfId="0" applyNumberFormat="1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3" fillId="0" borderId="22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67" fontId="3" fillId="3" borderId="37" xfId="0" applyNumberFormat="1" applyFont="1" applyFill="1" applyBorder="1" applyAlignment="1">
      <alignment horizontal="center" vertical="center" wrapText="1"/>
    </xf>
    <xf numFmtId="167" fontId="3" fillId="3" borderId="13" xfId="0" applyNumberFormat="1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12" fillId="4" borderId="41" xfId="0" applyFont="1" applyFill="1" applyBorder="1" applyAlignment="1">
      <alignment horizontal="center" vertical="center"/>
    </xf>
    <xf numFmtId="0" fontId="12" fillId="4" borderId="21" xfId="0" applyFont="1" applyFill="1" applyBorder="1" applyAlignment="1">
      <alignment horizontal="center" vertical="center"/>
    </xf>
    <xf numFmtId="0" fontId="13" fillId="5" borderId="25" xfId="0" applyFont="1" applyFill="1" applyBorder="1" applyAlignment="1">
      <alignment horizontal="center"/>
    </xf>
    <xf numFmtId="164" fontId="2" fillId="3" borderId="10" xfId="1" applyNumberFormat="1" applyFont="1" applyFill="1" applyBorder="1"/>
    <xf numFmtId="164" fontId="2" fillId="3" borderId="39" xfId="1" applyNumberFormat="1" applyFont="1" applyFill="1" applyBorder="1"/>
    <xf numFmtId="164" fontId="2" fillId="3" borderId="42" xfId="1" applyNumberFormat="1" applyFont="1" applyFill="1" applyBorder="1"/>
  </cellXfs>
  <cellStyles count="3">
    <cellStyle name="Moneda" xfId="1" builtinId="4"/>
    <cellStyle name="Normal" xfId="0" builtinId="0"/>
    <cellStyle name="Porcentaje" xfId="2" builtinId="5"/>
  </cellStyles>
  <dxfs count="6">
    <dxf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190499</xdr:colOff>
      <xdr:row>0</xdr:row>
      <xdr:rowOff>0</xdr:rowOff>
    </xdr:from>
    <xdr:to>
      <xdr:col>11</xdr:col>
      <xdr:colOff>100852</xdr:colOff>
      <xdr:row>4</xdr:row>
      <xdr:rowOff>129995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10FF44A6-8347-9853-83E3-883C737BFD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190499" y="0"/>
          <a:ext cx="7832912" cy="8919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123266</xdr:colOff>
      <xdr:row>0</xdr:row>
      <xdr:rowOff>11206</xdr:rowOff>
    </xdr:from>
    <xdr:to>
      <xdr:col>11</xdr:col>
      <xdr:colOff>11207</xdr:colOff>
      <xdr:row>4</xdr:row>
      <xdr:rowOff>141201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D4EA1D7-442F-4CD3-981B-7797CFEC8E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123266" y="11206"/>
          <a:ext cx="7832912" cy="89199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714375</xdr:colOff>
      <xdr:row>0</xdr:row>
      <xdr:rowOff>0</xdr:rowOff>
    </xdr:from>
    <xdr:to>
      <xdr:col>9</xdr:col>
      <xdr:colOff>876300</xdr:colOff>
      <xdr:row>3</xdr:row>
      <xdr:rowOff>121583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7F97CD2-7F30-44C5-82A3-9C9578E7CE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275" t="13523" r="7826" b="15222"/>
        <a:stretch/>
      </xdr:blipFill>
      <xdr:spPr>
        <a:xfrm>
          <a:off x="7000875" y="0"/>
          <a:ext cx="2124075" cy="693083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0</xdr:row>
      <xdr:rowOff>0</xdr:rowOff>
    </xdr:from>
    <xdr:to>
      <xdr:col>2</xdr:col>
      <xdr:colOff>1581150</xdr:colOff>
      <xdr:row>3</xdr:row>
      <xdr:rowOff>180496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A9719BC-BFB3-4A8A-A616-720AC6F537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70" t="13523" r="51602" b="15222"/>
        <a:stretch/>
      </xdr:blipFill>
      <xdr:spPr>
        <a:xfrm>
          <a:off x="771525" y="0"/>
          <a:ext cx="1809750" cy="75199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530679</xdr:colOff>
      <xdr:row>0</xdr:row>
      <xdr:rowOff>27215</xdr:rowOff>
    </xdr:from>
    <xdr:to>
      <xdr:col>19</xdr:col>
      <xdr:colOff>40822</xdr:colOff>
      <xdr:row>4</xdr:row>
      <xdr:rowOff>157210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374E888D-7330-4D17-AD94-DF92060BA0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6640286" y="27215"/>
          <a:ext cx="7832912" cy="89199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649432</xdr:colOff>
      <xdr:row>0</xdr:row>
      <xdr:rowOff>0</xdr:rowOff>
    </xdr:from>
    <xdr:to>
      <xdr:col>19</xdr:col>
      <xdr:colOff>80818</xdr:colOff>
      <xdr:row>4</xdr:row>
      <xdr:rowOff>141540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DBC524CB-170B-4119-A8CC-FD310DE4F7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6725227" y="0"/>
          <a:ext cx="7832912" cy="89199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552450</xdr:colOff>
      <xdr:row>0</xdr:row>
      <xdr:rowOff>104775</xdr:rowOff>
    </xdr:from>
    <xdr:to>
      <xdr:col>17</xdr:col>
      <xdr:colOff>566542</xdr:colOff>
      <xdr:row>5</xdr:row>
      <xdr:rowOff>141540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FA99D6C-BDF2-4F4B-8CB6-E4BB6CBBD3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4981575" y="104775"/>
          <a:ext cx="7824592" cy="9892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rgb="FF00B050"/>
    <pageSetUpPr fitToPage="1"/>
  </sheetPr>
  <dimension ref="A1:R117"/>
  <sheetViews>
    <sheetView zoomScale="85" zoomScaleNormal="85" workbookViewId="0">
      <selection activeCell="I63" sqref="I63"/>
    </sheetView>
  </sheetViews>
  <sheetFormatPr baseColWidth="10" defaultRowHeight="15" x14ac:dyDescent="0.25"/>
  <cols>
    <col min="1" max="1" width="8.5703125" customWidth="1"/>
    <col min="2" max="2" width="29.42578125" customWidth="1"/>
    <col min="3" max="3" width="8.42578125" bestFit="1" customWidth="1"/>
    <col min="4" max="4" width="11" bestFit="1" customWidth="1"/>
    <col min="5" max="5" width="9.42578125" bestFit="1" customWidth="1"/>
    <col min="6" max="7" width="8.42578125" bestFit="1" customWidth="1"/>
    <col min="8" max="8" width="10.140625" customWidth="1"/>
    <col min="9" max="11" width="8.42578125" bestFit="1" customWidth="1"/>
  </cols>
  <sheetData>
    <row r="1" spans="1:18" x14ac:dyDescent="0.25">
      <c r="A1" s="114"/>
      <c r="B1" s="114"/>
      <c r="C1" s="114"/>
      <c r="D1" s="114"/>
      <c r="E1" s="114"/>
      <c r="F1" s="114"/>
      <c r="G1" s="114"/>
      <c r="H1" s="114"/>
      <c r="I1" s="114"/>
      <c r="J1" s="114"/>
      <c r="K1" s="114"/>
    </row>
    <row r="2" spans="1:18" x14ac:dyDescent="0.25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</row>
    <row r="3" spans="1:18" x14ac:dyDescent="0.25">
      <c r="A3" s="114"/>
      <c r="B3" s="114"/>
      <c r="C3" s="114"/>
      <c r="D3" s="114"/>
      <c r="E3" s="114"/>
      <c r="F3" s="114"/>
      <c r="G3" s="114"/>
      <c r="H3" s="114"/>
      <c r="I3" s="114"/>
      <c r="J3" s="114"/>
      <c r="K3" s="114"/>
    </row>
    <row r="4" spans="1:18" x14ac:dyDescent="0.25">
      <c r="A4" s="114"/>
      <c r="B4" s="114"/>
      <c r="C4" s="114"/>
      <c r="D4" s="114"/>
      <c r="E4" s="114"/>
      <c r="F4" s="114"/>
      <c r="G4" s="114"/>
      <c r="H4" s="114"/>
      <c r="I4" s="114"/>
      <c r="J4" s="114"/>
      <c r="K4" s="114"/>
    </row>
    <row r="5" spans="1:18" ht="15.75" thickBot="1" x14ac:dyDescent="0.3">
      <c r="A5" s="115"/>
      <c r="B5" s="115"/>
      <c r="C5" s="115"/>
      <c r="D5" s="115"/>
      <c r="E5" s="115"/>
      <c r="F5" s="115"/>
      <c r="G5" s="115"/>
      <c r="H5" s="115"/>
      <c r="I5" s="115"/>
      <c r="J5" s="115"/>
      <c r="K5" s="115"/>
    </row>
    <row r="6" spans="1:18" ht="15" customHeight="1" x14ac:dyDescent="0.25">
      <c r="A6" s="116" t="s">
        <v>165</v>
      </c>
      <c r="B6" s="117"/>
      <c r="C6" s="117"/>
      <c r="D6" s="117"/>
      <c r="E6" s="117"/>
      <c r="F6" s="117"/>
      <c r="G6" s="117"/>
      <c r="H6" s="117"/>
      <c r="I6" s="120">
        <v>46028</v>
      </c>
      <c r="J6" s="121"/>
      <c r="K6" s="122"/>
    </row>
    <row r="7" spans="1:18" ht="15.75" customHeight="1" thickBot="1" x14ac:dyDescent="0.3">
      <c r="A7" s="118"/>
      <c r="B7" s="119"/>
      <c r="C7" s="119"/>
      <c r="D7" s="119"/>
      <c r="E7" s="119"/>
      <c r="F7" s="119"/>
      <c r="G7" s="119"/>
      <c r="H7" s="119"/>
      <c r="I7" s="123"/>
      <c r="J7" s="124"/>
      <c r="K7" s="125"/>
    </row>
    <row r="8" spans="1:18" ht="197.25" thickBot="1" x14ac:dyDescent="0.3">
      <c r="A8" s="9" t="s">
        <v>2</v>
      </c>
      <c r="B8" s="12" t="s">
        <v>6</v>
      </c>
      <c r="C8" s="22" t="s">
        <v>308</v>
      </c>
      <c r="D8" s="22" t="s">
        <v>309</v>
      </c>
      <c r="E8" s="22" t="s">
        <v>311</v>
      </c>
      <c r="F8" s="22" t="s">
        <v>310</v>
      </c>
      <c r="G8" s="22" t="s">
        <v>315</v>
      </c>
      <c r="H8" s="22" t="s">
        <v>314</v>
      </c>
      <c r="I8" s="131" t="s">
        <v>4</v>
      </c>
      <c r="J8" s="132" t="s">
        <v>86</v>
      </c>
      <c r="K8" s="132" t="s">
        <v>7</v>
      </c>
      <c r="N8" t="s">
        <v>5</v>
      </c>
      <c r="R8" t="s">
        <v>5</v>
      </c>
    </row>
    <row r="9" spans="1:18" ht="15.75" thickBot="1" x14ac:dyDescent="0.3">
      <c r="A9" s="126" t="s">
        <v>0</v>
      </c>
      <c r="B9" s="11" t="s">
        <v>0</v>
      </c>
      <c r="C9" s="19">
        <v>1</v>
      </c>
      <c r="D9" s="20">
        <v>2</v>
      </c>
      <c r="E9" s="20">
        <v>3</v>
      </c>
      <c r="F9" s="20">
        <v>4</v>
      </c>
      <c r="G9" s="20">
        <v>5</v>
      </c>
      <c r="H9" s="21">
        <v>6</v>
      </c>
      <c r="I9" s="131"/>
      <c r="J9" s="132"/>
      <c r="K9" s="132"/>
    </row>
    <row r="10" spans="1:18" ht="15.75" thickBot="1" x14ac:dyDescent="0.3">
      <c r="A10" s="127"/>
      <c r="B10" s="10" t="s">
        <v>1</v>
      </c>
      <c r="C10" s="128" t="s">
        <v>3</v>
      </c>
      <c r="D10" s="129"/>
      <c r="E10" s="129"/>
      <c r="F10" s="129"/>
      <c r="G10" s="129"/>
      <c r="H10" s="129"/>
      <c r="I10" s="129"/>
      <c r="J10" s="129"/>
      <c r="K10" s="130"/>
      <c r="L10" t="s">
        <v>5</v>
      </c>
    </row>
    <row r="11" spans="1:18" ht="15.75" thickBot="1" x14ac:dyDescent="0.3">
      <c r="A11" s="13">
        <v>1</v>
      </c>
      <c r="B11" s="23" t="s">
        <v>8</v>
      </c>
      <c r="C11" s="28">
        <v>30</v>
      </c>
      <c r="D11" s="28">
        <v>29</v>
      </c>
      <c r="E11" s="28">
        <v>28</v>
      </c>
      <c r="F11" s="28">
        <v>28</v>
      </c>
      <c r="G11" s="28"/>
      <c r="H11" s="28">
        <v>28</v>
      </c>
      <c r="I11" s="17">
        <f t="shared" ref="I11:I42" si="0">AVERAGE(C11:H11)</f>
        <v>28.6</v>
      </c>
      <c r="J11" s="24">
        <v>29</v>
      </c>
      <c r="K11" s="18">
        <f>+I11-J11</f>
        <v>-0.39999999999999858</v>
      </c>
    </row>
    <row r="12" spans="1:18" ht="15.75" thickBot="1" x14ac:dyDescent="0.3">
      <c r="A12" s="14">
        <v>2</v>
      </c>
      <c r="B12" s="6" t="s">
        <v>9</v>
      </c>
      <c r="C12" s="28">
        <v>13</v>
      </c>
      <c r="D12" s="28">
        <v>12</v>
      </c>
      <c r="E12" s="28">
        <v>13</v>
      </c>
      <c r="F12" s="28">
        <v>12</v>
      </c>
      <c r="G12" s="28">
        <v>12</v>
      </c>
      <c r="H12" s="28"/>
      <c r="I12" s="17">
        <f t="shared" si="0"/>
        <v>12.4</v>
      </c>
      <c r="J12" s="25">
        <v>10.75</v>
      </c>
      <c r="K12" s="18">
        <f t="shared" ref="K12:K75" si="1">+I12-J12</f>
        <v>1.6500000000000004</v>
      </c>
    </row>
    <row r="13" spans="1:18" ht="15.75" thickBot="1" x14ac:dyDescent="0.3">
      <c r="A13" s="14">
        <v>3</v>
      </c>
      <c r="B13" s="6" t="s">
        <v>10</v>
      </c>
      <c r="C13" s="28">
        <v>22</v>
      </c>
      <c r="D13" s="28">
        <v>24</v>
      </c>
      <c r="E13" s="28">
        <v>20</v>
      </c>
      <c r="F13" s="28">
        <v>20</v>
      </c>
      <c r="G13" s="28">
        <v>21</v>
      </c>
      <c r="H13" s="28">
        <v>21</v>
      </c>
      <c r="I13" s="17">
        <f t="shared" si="0"/>
        <v>21.333333333333332</v>
      </c>
      <c r="J13" s="25">
        <v>21.5</v>
      </c>
      <c r="K13" s="18">
        <f t="shared" si="1"/>
        <v>-0.16666666666666785</v>
      </c>
    </row>
    <row r="14" spans="1:18" ht="13.5" customHeight="1" thickBot="1" x14ac:dyDescent="0.3">
      <c r="A14" s="15">
        <v>4</v>
      </c>
      <c r="B14" s="6" t="s">
        <v>11</v>
      </c>
      <c r="C14" s="28" t="s">
        <v>177</v>
      </c>
      <c r="D14" s="28">
        <v>6.5</v>
      </c>
      <c r="E14" s="28" t="s">
        <v>177</v>
      </c>
      <c r="F14" s="28" t="s">
        <v>177</v>
      </c>
      <c r="G14" s="28">
        <v>7</v>
      </c>
      <c r="H14" s="28">
        <v>6.5</v>
      </c>
      <c r="I14" s="17">
        <f t="shared" si="0"/>
        <v>6.666666666666667</v>
      </c>
      <c r="J14" s="25">
        <v>6.5</v>
      </c>
      <c r="K14" s="18">
        <f t="shared" si="1"/>
        <v>0.16666666666666696</v>
      </c>
      <c r="O14" t="s">
        <v>5</v>
      </c>
    </row>
    <row r="15" spans="1:18" ht="15.75" thickBot="1" x14ac:dyDescent="0.3">
      <c r="A15" s="14">
        <v>5</v>
      </c>
      <c r="B15" s="6" t="s">
        <v>12</v>
      </c>
      <c r="C15" s="28" t="s">
        <v>177</v>
      </c>
      <c r="D15" s="28">
        <v>16</v>
      </c>
      <c r="E15" s="28">
        <v>16</v>
      </c>
      <c r="F15" s="28" t="s">
        <v>177</v>
      </c>
      <c r="G15" s="28">
        <v>16.666666666666668</v>
      </c>
      <c r="H15" s="28">
        <v>17</v>
      </c>
      <c r="I15" s="17">
        <f t="shared" si="0"/>
        <v>16.416666666666668</v>
      </c>
      <c r="J15" s="25">
        <v>16.75</v>
      </c>
      <c r="K15" s="18">
        <f t="shared" si="1"/>
        <v>-0.33333333333333215</v>
      </c>
      <c r="N15" s="71"/>
    </row>
    <row r="16" spans="1:18" ht="15.75" thickBot="1" x14ac:dyDescent="0.3">
      <c r="A16" s="14">
        <v>6</v>
      </c>
      <c r="B16" s="6" t="s">
        <v>13</v>
      </c>
      <c r="C16" s="28">
        <v>16</v>
      </c>
      <c r="D16" s="28" t="s">
        <v>177</v>
      </c>
      <c r="E16" s="28">
        <v>14</v>
      </c>
      <c r="F16" s="28">
        <v>14</v>
      </c>
      <c r="G16" s="28">
        <v>16</v>
      </c>
      <c r="H16" s="28">
        <v>15</v>
      </c>
      <c r="I16" s="17">
        <f t="shared" si="0"/>
        <v>15</v>
      </c>
      <c r="J16" s="25">
        <v>15</v>
      </c>
      <c r="K16" s="18">
        <f t="shared" si="1"/>
        <v>0</v>
      </c>
    </row>
    <row r="17" spans="1:14" ht="15.75" thickBot="1" x14ac:dyDescent="0.3">
      <c r="A17" s="15">
        <v>7</v>
      </c>
      <c r="B17" s="6" t="s">
        <v>14</v>
      </c>
      <c r="C17" s="28">
        <v>36</v>
      </c>
      <c r="D17" s="28">
        <v>35</v>
      </c>
      <c r="E17" s="28">
        <v>37</v>
      </c>
      <c r="F17" s="28">
        <v>35</v>
      </c>
      <c r="G17" s="28">
        <v>34.666666666666664</v>
      </c>
      <c r="H17" s="28">
        <v>36</v>
      </c>
      <c r="I17" s="17">
        <f t="shared" si="0"/>
        <v>35.611111111111107</v>
      </c>
      <c r="J17" s="25">
        <v>35.25</v>
      </c>
      <c r="K17" s="18">
        <f t="shared" si="1"/>
        <v>0.36111111111110716</v>
      </c>
    </row>
    <row r="18" spans="1:14" ht="15.75" thickBot="1" x14ac:dyDescent="0.3">
      <c r="A18" s="15">
        <v>8</v>
      </c>
      <c r="B18" s="6" t="s">
        <v>15</v>
      </c>
      <c r="C18" s="28">
        <v>34.5</v>
      </c>
      <c r="D18" s="28">
        <v>35</v>
      </c>
      <c r="E18" s="28">
        <v>34</v>
      </c>
      <c r="F18" s="28">
        <v>35</v>
      </c>
      <c r="G18" s="28">
        <v>34</v>
      </c>
      <c r="H18" s="28">
        <v>34</v>
      </c>
      <c r="I18" s="17">
        <f t="shared" si="0"/>
        <v>34.416666666666664</v>
      </c>
      <c r="J18" s="25">
        <v>34</v>
      </c>
      <c r="K18" s="18">
        <f t="shared" si="1"/>
        <v>0.4166666666666643</v>
      </c>
      <c r="N18" t="s">
        <v>5</v>
      </c>
    </row>
    <row r="19" spans="1:14" ht="15.75" thickBot="1" x14ac:dyDescent="0.3">
      <c r="A19" s="14">
        <v>9</v>
      </c>
      <c r="B19" s="6" t="s">
        <v>16</v>
      </c>
      <c r="C19" s="28">
        <v>26</v>
      </c>
      <c r="D19" s="28">
        <v>25</v>
      </c>
      <c r="E19" s="28">
        <v>25</v>
      </c>
      <c r="F19" s="28">
        <v>26</v>
      </c>
      <c r="G19" s="28">
        <v>25</v>
      </c>
      <c r="H19" s="28">
        <v>24</v>
      </c>
      <c r="I19" s="17">
        <f t="shared" si="0"/>
        <v>25.166666666666668</v>
      </c>
      <c r="J19" s="25">
        <v>24.75</v>
      </c>
      <c r="K19" s="18">
        <f t="shared" si="1"/>
        <v>0.41666666666666785</v>
      </c>
    </row>
    <row r="20" spans="1:14" ht="15.75" thickBot="1" x14ac:dyDescent="0.3">
      <c r="A20" s="14">
        <v>10</v>
      </c>
      <c r="B20" s="6" t="s">
        <v>17</v>
      </c>
      <c r="C20" s="28">
        <v>35</v>
      </c>
      <c r="D20" s="28">
        <v>35</v>
      </c>
      <c r="E20" s="28">
        <v>34</v>
      </c>
      <c r="F20" s="28">
        <v>35</v>
      </c>
      <c r="G20" s="28">
        <v>32</v>
      </c>
      <c r="H20" s="28">
        <v>36</v>
      </c>
      <c r="I20" s="17">
        <f t="shared" si="0"/>
        <v>34.5</v>
      </c>
      <c r="J20" s="25">
        <v>34.75</v>
      </c>
      <c r="K20" s="18">
        <f t="shared" si="1"/>
        <v>-0.25</v>
      </c>
    </row>
    <row r="21" spans="1:14" ht="15.75" thickBot="1" x14ac:dyDescent="0.3">
      <c r="A21" s="15">
        <v>11</v>
      </c>
      <c r="B21" s="6" t="s">
        <v>87</v>
      </c>
      <c r="C21" s="28">
        <v>25</v>
      </c>
      <c r="D21" s="28">
        <v>24</v>
      </c>
      <c r="E21" s="28">
        <v>24</v>
      </c>
      <c r="F21" s="28">
        <v>25</v>
      </c>
      <c r="G21" s="28">
        <v>23</v>
      </c>
      <c r="H21" s="28">
        <v>24</v>
      </c>
      <c r="I21" s="17">
        <f t="shared" si="0"/>
        <v>24.166666666666668</v>
      </c>
      <c r="J21" s="25">
        <v>24</v>
      </c>
      <c r="K21" s="18">
        <f t="shared" si="1"/>
        <v>0.16666666666666785</v>
      </c>
    </row>
    <row r="22" spans="1:14" ht="15.75" thickBot="1" x14ac:dyDescent="0.3">
      <c r="A22" s="14">
        <v>12</v>
      </c>
      <c r="B22" s="6" t="s">
        <v>18</v>
      </c>
      <c r="C22" s="28">
        <v>0.75</v>
      </c>
      <c r="D22" s="28">
        <v>0.75</v>
      </c>
      <c r="E22" s="28" t="s">
        <v>177</v>
      </c>
      <c r="F22" s="28">
        <v>0.75</v>
      </c>
      <c r="G22" s="28">
        <v>1.3333333333333333</v>
      </c>
      <c r="H22" s="28"/>
      <c r="I22" s="17">
        <f t="shared" si="0"/>
        <v>0.89583333333333326</v>
      </c>
      <c r="J22" s="25">
        <v>0.6875</v>
      </c>
      <c r="K22" s="18">
        <f t="shared" si="1"/>
        <v>0.20833333333333326</v>
      </c>
    </row>
    <row r="23" spans="1:14" ht="15.75" thickBot="1" x14ac:dyDescent="0.3">
      <c r="A23" s="14">
        <v>13</v>
      </c>
      <c r="B23" s="6" t="s">
        <v>19</v>
      </c>
      <c r="C23" s="28">
        <v>24</v>
      </c>
      <c r="D23" s="28">
        <v>21</v>
      </c>
      <c r="E23" s="28">
        <v>22</v>
      </c>
      <c r="F23" s="28">
        <v>23</v>
      </c>
      <c r="G23" s="28">
        <v>17.333333333333332</v>
      </c>
      <c r="H23" s="28"/>
      <c r="I23" s="17">
        <f t="shared" si="0"/>
        <v>21.466666666666665</v>
      </c>
      <c r="J23" s="25">
        <v>20.25</v>
      </c>
      <c r="K23" s="18">
        <f t="shared" si="1"/>
        <v>1.216666666666665</v>
      </c>
    </row>
    <row r="24" spans="1:14" ht="15.75" thickBot="1" x14ac:dyDescent="0.3">
      <c r="A24" s="15">
        <v>14</v>
      </c>
      <c r="B24" s="6" t="s">
        <v>20</v>
      </c>
      <c r="C24" s="28">
        <v>1.2</v>
      </c>
      <c r="D24" s="28">
        <v>2</v>
      </c>
      <c r="E24" s="28">
        <v>2</v>
      </c>
      <c r="F24" s="28">
        <v>2</v>
      </c>
      <c r="G24" s="28">
        <v>2.25</v>
      </c>
      <c r="H24" s="28"/>
      <c r="I24" s="17">
        <f t="shared" si="0"/>
        <v>1.89</v>
      </c>
      <c r="J24" s="25">
        <v>1.75</v>
      </c>
      <c r="K24" s="18">
        <f>+I24-J24</f>
        <v>0.1399999999999999</v>
      </c>
    </row>
    <row r="25" spans="1:14" ht="15.75" thickBot="1" x14ac:dyDescent="0.3">
      <c r="A25" s="15">
        <v>15</v>
      </c>
      <c r="B25" s="6" t="s">
        <v>21</v>
      </c>
      <c r="C25" s="28">
        <v>15</v>
      </c>
      <c r="D25" s="28">
        <v>18</v>
      </c>
      <c r="E25" s="28">
        <v>15</v>
      </c>
      <c r="F25" s="28">
        <v>18</v>
      </c>
      <c r="G25" s="28">
        <v>18</v>
      </c>
      <c r="H25" s="28">
        <v>18</v>
      </c>
      <c r="I25" s="17">
        <f t="shared" si="0"/>
        <v>17</v>
      </c>
      <c r="J25" s="25">
        <v>17.25</v>
      </c>
      <c r="K25" s="18">
        <f>+I25-J25</f>
        <v>-0.25</v>
      </c>
    </row>
    <row r="26" spans="1:14" ht="15.75" thickBot="1" x14ac:dyDescent="0.3">
      <c r="A26" s="14">
        <v>16</v>
      </c>
      <c r="B26" s="6" t="s">
        <v>22</v>
      </c>
      <c r="C26" s="28">
        <v>8</v>
      </c>
      <c r="D26" s="28">
        <v>7</v>
      </c>
      <c r="E26" s="28">
        <v>7</v>
      </c>
      <c r="F26" s="28">
        <v>7</v>
      </c>
      <c r="G26" s="28">
        <v>6.5</v>
      </c>
      <c r="H26" s="28">
        <v>8</v>
      </c>
      <c r="I26" s="17">
        <f t="shared" si="0"/>
        <v>7.25</v>
      </c>
      <c r="J26" s="25">
        <v>7.625</v>
      </c>
      <c r="K26" s="18">
        <f t="shared" si="1"/>
        <v>-0.375</v>
      </c>
    </row>
    <row r="27" spans="1:14" ht="15.75" thickBot="1" x14ac:dyDescent="0.3">
      <c r="A27" s="14">
        <v>17</v>
      </c>
      <c r="B27" s="6" t="s">
        <v>23</v>
      </c>
      <c r="C27" s="28">
        <v>5</v>
      </c>
      <c r="D27" s="28">
        <v>6</v>
      </c>
      <c r="E27" s="28">
        <v>6</v>
      </c>
      <c r="F27" s="28">
        <v>6.5</v>
      </c>
      <c r="G27" s="28">
        <v>5.75</v>
      </c>
      <c r="H27" s="28">
        <v>5</v>
      </c>
      <c r="I27" s="17">
        <f t="shared" si="0"/>
        <v>5.708333333333333</v>
      </c>
      <c r="J27" s="25">
        <v>5.625</v>
      </c>
      <c r="K27" s="18">
        <f t="shared" si="1"/>
        <v>8.3333333333333037E-2</v>
      </c>
    </row>
    <row r="28" spans="1:14" ht="15.75" thickBot="1" x14ac:dyDescent="0.3">
      <c r="A28" s="15">
        <v>18</v>
      </c>
      <c r="B28" s="6" t="s">
        <v>24</v>
      </c>
      <c r="C28" s="28">
        <v>7</v>
      </c>
      <c r="D28" s="28">
        <v>7</v>
      </c>
      <c r="E28" s="28">
        <v>6</v>
      </c>
      <c r="F28" s="28">
        <v>6.5</v>
      </c>
      <c r="G28" s="28">
        <v>6.5</v>
      </c>
      <c r="H28" s="28">
        <v>7</v>
      </c>
      <c r="I28" s="17">
        <f t="shared" si="0"/>
        <v>6.666666666666667</v>
      </c>
      <c r="J28" s="25">
        <v>7.125</v>
      </c>
      <c r="K28" s="18">
        <f t="shared" si="1"/>
        <v>-0.45833333333333304</v>
      </c>
    </row>
    <row r="29" spans="1:14" ht="15.75" thickBot="1" x14ac:dyDescent="0.3">
      <c r="A29" s="14">
        <v>19</v>
      </c>
      <c r="B29" s="6" t="s">
        <v>25</v>
      </c>
      <c r="C29" s="28">
        <v>0.33</v>
      </c>
      <c r="D29" s="28">
        <v>0.5</v>
      </c>
      <c r="E29" s="28" t="s">
        <v>177</v>
      </c>
      <c r="F29" s="28"/>
      <c r="G29" s="28"/>
      <c r="H29" s="28"/>
      <c r="I29" s="17">
        <f t="shared" si="0"/>
        <v>0.41500000000000004</v>
      </c>
      <c r="J29" s="25">
        <v>0.33</v>
      </c>
      <c r="K29" s="18">
        <f t="shared" si="1"/>
        <v>8.500000000000002E-2</v>
      </c>
    </row>
    <row r="30" spans="1:14" ht="15.75" thickBot="1" x14ac:dyDescent="0.3">
      <c r="A30" s="14">
        <v>20</v>
      </c>
      <c r="B30" s="6" t="s">
        <v>26</v>
      </c>
      <c r="C30" s="28">
        <v>0.33</v>
      </c>
      <c r="D30" s="28">
        <v>0.5</v>
      </c>
      <c r="E30" s="28" t="s">
        <v>177</v>
      </c>
      <c r="F30" s="28" t="s">
        <v>177</v>
      </c>
      <c r="G30" s="28"/>
      <c r="H30" s="28"/>
      <c r="I30" s="17">
        <f t="shared" si="0"/>
        <v>0.41500000000000004</v>
      </c>
      <c r="J30" s="25">
        <v>0.33</v>
      </c>
      <c r="K30" s="18">
        <f t="shared" si="1"/>
        <v>8.500000000000002E-2</v>
      </c>
    </row>
    <row r="31" spans="1:14" ht="15.75" thickBot="1" x14ac:dyDescent="0.3">
      <c r="A31" s="15">
        <v>21</v>
      </c>
      <c r="B31" s="6" t="s">
        <v>27</v>
      </c>
      <c r="C31" s="28">
        <v>1.5</v>
      </c>
      <c r="D31" s="28">
        <v>2</v>
      </c>
      <c r="E31" s="28" t="s">
        <v>177</v>
      </c>
      <c r="F31" s="28">
        <v>1.25</v>
      </c>
      <c r="G31" s="28">
        <v>1.5</v>
      </c>
      <c r="H31" s="28">
        <v>1.5</v>
      </c>
      <c r="I31" s="17">
        <f t="shared" si="0"/>
        <v>1.55</v>
      </c>
      <c r="J31" s="25">
        <v>1.25</v>
      </c>
      <c r="K31" s="18">
        <f t="shared" si="1"/>
        <v>0.30000000000000004</v>
      </c>
    </row>
    <row r="32" spans="1:14" ht="15.75" thickBot="1" x14ac:dyDescent="0.3">
      <c r="A32" s="14">
        <v>22</v>
      </c>
      <c r="B32" s="6" t="s">
        <v>28</v>
      </c>
      <c r="C32" s="28">
        <v>0.33</v>
      </c>
      <c r="D32" s="28">
        <v>0.33</v>
      </c>
      <c r="E32" s="28">
        <v>0.33</v>
      </c>
      <c r="F32" s="28">
        <v>0.33</v>
      </c>
      <c r="G32" s="28"/>
      <c r="H32" s="28">
        <v>0.25</v>
      </c>
      <c r="I32" s="17">
        <f t="shared" si="0"/>
        <v>0.314</v>
      </c>
      <c r="J32" s="25">
        <v>0.33</v>
      </c>
      <c r="K32" s="18">
        <f t="shared" si="1"/>
        <v>-1.6000000000000014E-2</v>
      </c>
    </row>
    <row r="33" spans="1:11" ht="15.75" thickBot="1" x14ac:dyDescent="0.3">
      <c r="A33" s="14">
        <v>23</v>
      </c>
      <c r="B33" s="6" t="s">
        <v>29</v>
      </c>
      <c r="C33" s="28">
        <v>23</v>
      </c>
      <c r="D33" s="28">
        <v>25</v>
      </c>
      <c r="E33" s="28">
        <v>23</v>
      </c>
      <c r="F33" s="28">
        <v>25</v>
      </c>
      <c r="G33" s="28">
        <v>25</v>
      </c>
      <c r="H33" s="28">
        <v>23</v>
      </c>
      <c r="I33" s="17">
        <f t="shared" si="0"/>
        <v>24</v>
      </c>
      <c r="J33" s="25">
        <v>24.333333333333332</v>
      </c>
      <c r="K33" s="18">
        <f t="shared" si="1"/>
        <v>-0.33333333333333215</v>
      </c>
    </row>
    <row r="34" spans="1:11" ht="15.75" thickBot="1" x14ac:dyDescent="0.3">
      <c r="A34" s="15">
        <v>24</v>
      </c>
      <c r="B34" s="6" t="s">
        <v>30</v>
      </c>
      <c r="C34" s="28">
        <v>3</v>
      </c>
      <c r="D34" s="28">
        <v>4</v>
      </c>
      <c r="E34" s="28">
        <v>3</v>
      </c>
      <c r="F34" s="28">
        <v>4</v>
      </c>
      <c r="G34" s="28">
        <v>3.75</v>
      </c>
      <c r="H34" s="28">
        <v>3</v>
      </c>
      <c r="I34" s="17">
        <f t="shared" si="0"/>
        <v>3.4583333333333335</v>
      </c>
      <c r="J34" s="25">
        <v>3.625</v>
      </c>
      <c r="K34" s="18">
        <f t="shared" si="1"/>
        <v>-0.16666666666666652</v>
      </c>
    </row>
    <row r="35" spans="1:11" ht="15.75" thickBot="1" x14ac:dyDescent="0.3">
      <c r="A35" s="15">
        <v>25</v>
      </c>
      <c r="B35" s="6" t="s">
        <v>31</v>
      </c>
      <c r="C35" s="28">
        <v>3</v>
      </c>
      <c r="D35" s="28">
        <v>4</v>
      </c>
      <c r="E35" s="28">
        <v>3</v>
      </c>
      <c r="F35" s="28">
        <v>4</v>
      </c>
      <c r="G35" s="28">
        <v>3.75</v>
      </c>
      <c r="H35" s="28">
        <v>3.5</v>
      </c>
      <c r="I35" s="17">
        <f t="shared" si="0"/>
        <v>3.5416666666666665</v>
      </c>
      <c r="J35" s="25">
        <v>4</v>
      </c>
      <c r="K35" s="18">
        <f t="shared" si="1"/>
        <v>-0.45833333333333348</v>
      </c>
    </row>
    <row r="36" spans="1:11" ht="15.75" thickBot="1" x14ac:dyDescent="0.3">
      <c r="A36" s="14">
        <v>26</v>
      </c>
      <c r="B36" s="6" t="s">
        <v>32</v>
      </c>
      <c r="C36" s="28">
        <v>5</v>
      </c>
      <c r="D36" s="28">
        <v>5.5</v>
      </c>
      <c r="E36" s="28">
        <v>5</v>
      </c>
      <c r="F36" s="28">
        <v>5.5</v>
      </c>
      <c r="G36" s="28">
        <v>5.5</v>
      </c>
      <c r="H36" s="28">
        <v>4.75</v>
      </c>
      <c r="I36" s="17">
        <f t="shared" si="0"/>
        <v>5.208333333333333</v>
      </c>
      <c r="J36" s="25">
        <v>5.125</v>
      </c>
      <c r="K36" s="18">
        <f t="shared" si="1"/>
        <v>8.3333333333333037E-2</v>
      </c>
    </row>
    <row r="37" spans="1:11" ht="15.75" thickBot="1" x14ac:dyDescent="0.3">
      <c r="A37" s="14">
        <v>27</v>
      </c>
      <c r="B37" s="6" t="s">
        <v>33</v>
      </c>
      <c r="C37" s="28">
        <v>4</v>
      </c>
      <c r="D37" s="28">
        <v>4.5</v>
      </c>
      <c r="E37" s="28">
        <v>4</v>
      </c>
      <c r="F37" s="28">
        <v>4</v>
      </c>
      <c r="G37" s="28">
        <v>4.25</v>
      </c>
      <c r="H37" s="28">
        <v>4.25</v>
      </c>
      <c r="I37" s="17">
        <f t="shared" si="0"/>
        <v>4.166666666666667</v>
      </c>
      <c r="J37" s="25">
        <v>4.25</v>
      </c>
      <c r="K37" s="18">
        <f t="shared" si="1"/>
        <v>-8.3333333333333037E-2</v>
      </c>
    </row>
    <row r="38" spans="1:11" ht="15.75" thickBot="1" x14ac:dyDescent="0.3">
      <c r="A38" s="15">
        <v>28</v>
      </c>
      <c r="B38" s="6" t="s">
        <v>34</v>
      </c>
      <c r="C38" s="28">
        <v>16</v>
      </c>
      <c r="D38" s="28">
        <v>18</v>
      </c>
      <c r="E38" s="28">
        <v>19</v>
      </c>
      <c r="F38" s="28">
        <v>17</v>
      </c>
      <c r="G38" s="28">
        <v>19</v>
      </c>
      <c r="H38" s="28">
        <v>20.5</v>
      </c>
      <c r="I38" s="17">
        <f t="shared" si="0"/>
        <v>18.25</v>
      </c>
      <c r="J38" s="25">
        <v>18</v>
      </c>
      <c r="K38" s="18">
        <f t="shared" si="1"/>
        <v>0.25</v>
      </c>
    </row>
    <row r="39" spans="1:11" ht="15.75" thickBot="1" x14ac:dyDescent="0.3">
      <c r="A39" s="14">
        <v>29</v>
      </c>
      <c r="B39" s="6" t="s">
        <v>35</v>
      </c>
      <c r="C39" s="28">
        <v>11</v>
      </c>
      <c r="D39" s="28">
        <v>12</v>
      </c>
      <c r="E39" s="28">
        <v>11</v>
      </c>
      <c r="F39" s="28">
        <v>11</v>
      </c>
      <c r="G39" s="28">
        <v>11.5</v>
      </c>
      <c r="H39" s="28">
        <v>12</v>
      </c>
      <c r="I39" s="17">
        <f t="shared" si="0"/>
        <v>11.416666666666666</v>
      </c>
      <c r="J39" s="25">
        <v>12.25</v>
      </c>
      <c r="K39" s="18">
        <f t="shared" si="1"/>
        <v>-0.83333333333333393</v>
      </c>
    </row>
    <row r="40" spans="1:11" ht="15.75" thickBot="1" x14ac:dyDescent="0.3">
      <c r="A40" s="14">
        <v>30</v>
      </c>
      <c r="B40" s="6" t="s">
        <v>36</v>
      </c>
      <c r="C40" s="28">
        <v>4</v>
      </c>
      <c r="D40" s="28">
        <v>4</v>
      </c>
      <c r="E40" s="28">
        <v>3.5</v>
      </c>
      <c r="F40" s="28">
        <v>5</v>
      </c>
      <c r="G40" s="28">
        <v>3.5</v>
      </c>
      <c r="H40" s="28">
        <v>3.5</v>
      </c>
      <c r="I40" s="17">
        <f t="shared" si="0"/>
        <v>3.9166666666666665</v>
      </c>
      <c r="J40" s="25">
        <v>3.625</v>
      </c>
      <c r="K40" s="18">
        <f t="shared" si="1"/>
        <v>0.29166666666666652</v>
      </c>
    </row>
    <row r="41" spans="1:11" ht="15.75" thickBot="1" x14ac:dyDescent="0.3">
      <c r="A41" s="15">
        <v>31</v>
      </c>
      <c r="B41" s="6" t="s">
        <v>37</v>
      </c>
      <c r="C41" s="28">
        <v>5</v>
      </c>
      <c r="D41" s="28">
        <v>5</v>
      </c>
      <c r="E41" s="28">
        <v>4.5</v>
      </c>
      <c r="F41" s="28">
        <v>5</v>
      </c>
      <c r="G41" s="28">
        <v>4.5</v>
      </c>
      <c r="H41" s="28">
        <v>5.5</v>
      </c>
      <c r="I41" s="17">
        <f t="shared" si="0"/>
        <v>4.916666666666667</v>
      </c>
      <c r="J41" s="25">
        <v>5.375</v>
      </c>
      <c r="K41" s="18">
        <f t="shared" si="1"/>
        <v>-0.45833333333333304</v>
      </c>
    </row>
    <row r="42" spans="1:11" ht="15.75" thickBot="1" x14ac:dyDescent="0.3">
      <c r="A42" s="14">
        <v>32</v>
      </c>
      <c r="B42" s="6" t="s">
        <v>38</v>
      </c>
      <c r="C42" s="28">
        <v>5</v>
      </c>
      <c r="D42" s="28">
        <v>6</v>
      </c>
      <c r="E42" s="28">
        <v>5</v>
      </c>
      <c r="F42" s="28">
        <v>5</v>
      </c>
      <c r="G42" s="28">
        <v>4.5</v>
      </c>
      <c r="H42" s="28">
        <v>6</v>
      </c>
      <c r="I42" s="17">
        <f t="shared" si="0"/>
        <v>5.25</v>
      </c>
      <c r="J42" s="25">
        <v>5.625</v>
      </c>
      <c r="K42" s="18">
        <f t="shared" si="1"/>
        <v>-0.375</v>
      </c>
    </row>
    <row r="43" spans="1:11" ht="15.75" thickBot="1" x14ac:dyDescent="0.3">
      <c r="A43" s="14">
        <v>33</v>
      </c>
      <c r="B43" s="6" t="s">
        <v>39</v>
      </c>
      <c r="C43" s="28">
        <v>5</v>
      </c>
      <c r="D43" s="28">
        <v>5</v>
      </c>
      <c r="E43" s="28">
        <v>5</v>
      </c>
      <c r="F43" s="28">
        <v>5</v>
      </c>
      <c r="G43" s="28">
        <v>5</v>
      </c>
      <c r="H43" s="28">
        <v>4.5</v>
      </c>
      <c r="I43" s="17">
        <f t="shared" ref="I43:I74" si="2">AVERAGE(C43:H43)</f>
        <v>4.916666666666667</v>
      </c>
      <c r="J43" s="25">
        <v>5.375</v>
      </c>
      <c r="K43" s="18">
        <f t="shared" si="1"/>
        <v>-0.45833333333333304</v>
      </c>
    </row>
    <row r="44" spans="1:11" ht="15.75" thickBot="1" x14ac:dyDescent="0.3">
      <c r="A44" s="15">
        <v>34</v>
      </c>
      <c r="B44" s="6" t="s">
        <v>40</v>
      </c>
      <c r="C44" s="28">
        <v>7</v>
      </c>
      <c r="D44" s="28">
        <v>5</v>
      </c>
      <c r="E44" s="28">
        <v>4.5</v>
      </c>
      <c r="F44" s="28">
        <v>5</v>
      </c>
      <c r="G44" s="28"/>
      <c r="H44" s="28">
        <v>5.5</v>
      </c>
      <c r="I44" s="17">
        <f t="shared" si="2"/>
        <v>5.4</v>
      </c>
      <c r="J44" s="25">
        <v>5.75</v>
      </c>
      <c r="K44" s="18">
        <f t="shared" si="1"/>
        <v>-0.34999999999999964</v>
      </c>
    </row>
    <row r="45" spans="1:11" ht="15.75" thickBot="1" x14ac:dyDescent="0.3">
      <c r="A45" s="15">
        <v>35</v>
      </c>
      <c r="B45" s="6" t="s">
        <v>41</v>
      </c>
      <c r="C45" s="28">
        <v>3</v>
      </c>
      <c r="D45" s="28">
        <v>3</v>
      </c>
      <c r="E45" s="28">
        <v>2.5</v>
      </c>
      <c r="F45" s="28">
        <v>3</v>
      </c>
      <c r="G45" s="28">
        <v>2.5</v>
      </c>
      <c r="H45" s="28">
        <v>3.5</v>
      </c>
      <c r="I45" s="17">
        <f t="shared" si="2"/>
        <v>2.9166666666666665</v>
      </c>
      <c r="J45" s="25">
        <v>3.375</v>
      </c>
      <c r="K45" s="18">
        <f t="shared" si="1"/>
        <v>-0.45833333333333348</v>
      </c>
    </row>
    <row r="46" spans="1:11" ht="15.75" thickBot="1" x14ac:dyDescent="0.3">
      <c r="A46" s="14">
        <v>36</v>
      </c>
      <c r="B46" s="6" t="s">
        <v>42</v>
      </c>
      <c r="C46" s="28">
        <v>6.5</v>
      </c>
      <c r="D46" s="28">
        <v>7</v>
      </c>
      <c r="E46" s="28">
        <v>4</v>
      </c>
      <c r="F46" s="28">
        <v>7</v>
      </c>
      <c r="G46" s="28">
        <v>6.5</v>
      </c>
      <c r="H46" s="28">
        <v>5</v>
      </c>
      <c r="I46" s="17">
        <f t="shared" si="2"/>
        <v>6</v>
      </c>
      <c r="J46" s="25">
        <v>5.5</v>
      </c>
      <c r="K46" s="18">
        <f t="shared" si="1"/>
        <v>0.5</v>
      </c>
    </row>
    <row r="47" spans="1:11" ht="15.75" thickBot="1" x14ac:dyDescent="0.3">
      <c r="A47" s="14">
        <v>37</v>
      </c>
      <c r="B47" s="6" t="s">
        <v>43</v>
      </c>
      <c r="C47" s="28">
        <v>7</v>
      </c>
      <c r="D47" s="28">
        <v>6.5</v>
      </c>
      <c r="E47" s="28">
        <v>7</v>
      </c>
      <c r="F47" s="28">
        <v>8</v>
      </c>
      <c r="G47" s="28">
        <v>7.5</v>
      </c>
      <c r="H47" s="28">
        <v>7</v>
      </c>
      <c r="I47" s="17">
        <f t="shared" si="2"/>
        <v>7.166666666666667</v>
      </c>
      <c r="J47" s="25">
        <v>6.75</v>
      </c>
      <c r="K47" s="18">
        <f t="shared" si="1"/>
        <v>0.41666666666666696</v>
      </c>
    </row>
    <row r="48" spans="1:11" ht="15.75" thickBot="1" x14ac:dyDescent="0.3">
      <c r="A48" s="15">
        <v>38</v>
      </c>
      <c r="B48" s="6" t="s">
        <v>44</v>
      </c>
      <c r="C48" s="28">
        <v>3</v>
      </c>
      <c r="D48" s="28">
        <v>3</v>
      </c>
      <c r="E48" s="28">
        <v>2.5</v>
      </c>
      <c r="F48" s="28">
        <v>3</v>
      </c>
      <c r="G48" s="28">
        <v>1.0833333333333333</v>
      </c>
      <c r="H48" s="28">
        <v>2</v>
      </c>
      <c r="I48" s="17">
        <f t="shared" si="2"/>
        <v>2.4305555555555558</v>
      </c>
      <c r="J48" s="25">
        <v>2.25</v>
      </c>
      <c r="K48" s="18">
        <f t="shared" si="1"/>
        <v>0.1805555555555558</v>
      </c>
    </row>
    <row r="49" spans="1:11" ht="15.75" thickBot="1" x14ac:dyDescent="0.3">
      <c r="A49" s="14">
        <v>39</v>
      </c>
      <c r="B49" s="6" t="s">
        <v>45</v>
      </c>
      <c r="C49" s="28">
        <v>2.5</v>
      </c>
      <c r="D49" s="28">
        <v>3</v>
      </c>
      <c r="E49" s="28">
        <v>2</v>
      </c>
      <c r="F49" s="28">
        <v>4</v>
      </c>
      <c r="G49" s="28">
        <v>2.5</v>
      </c>
      <c r="H49" s="28">
        <v>3</v>
      </c>
      <c r="I49" s="17">
        <f t="shared" si="2"/>
        <v>2.8333333333333335</v>
      </c>
      <c r="J49" s="25">
        <v>3.25</v>
      </c>
      <c r="K49" s="18">
        <f t="shared" si="1"/>
        <v>-0.41666666666666652</v>
      </c>
    </row>
    <row r="50" spans="1:11" ht="15.75" thickBot="1" x14ac:dyDescent="0.3">
      <c r="A50" s="14">
        <v>40</v>
      </c>
      <c r="B50" s="6" t="s">
        <v>46</v>
      </c>
      <c r="C50" s="28" t="s">
        <v>177</v>
      </c>
      <c r="D50" s="28">
        <v>7</v>
      </c>
      <c r="E50" s="28" t="s">
        <v>177</v>
      </c>
      <c r="F50" s="28">
        <v>8</v>
      </c>
      <c r="G50" s="28">
        <v>7</v>
      </c>
      <c r="H50" s="28"/>
      <c r="I50" s="17">
        <f t="shared" si="2"/>
        <v>7.333333333333333</v>
      </c>
      <c r="J50" s="25">
        <v>7.25</v>
      </c>
      <c r="K50" s="18">
        <f t="shared" si="1"/>
        <v>8.3333333333333037E-2</v>
      </c>
    </row>
    <row r="51" spans="1:11" ht="15.75" thickBot="1" x14ac:dyDescent="0.3">
      <c r="A51" s="15">
        <v>41</v>
      </c>
      <c r="B51" s="6" t="s">
        <v>47</v>
      </c>
      <c r="C51" s="28">
        <v>5</v>
      </c>
      <c r="D51" s="28">
        <v>4</v>
      </c>
      <c r="E51" s="28">
        <v>7</v>
      </c>
      <c r="F51" s="28">
        <v>5</v>
      </c>
      <c r="G51" s="28">
        <v>7</v>
      </c>
      <c r="H51" s="28">
        <v>7</v>
      </c>
      <c r="I51" s="17">
        <f t="shared" si="2"/>
        <v>5.833333333333333</v>
      </c>
      <c r="J51" s="25">
        <v>5.375</v>
      </c>
      <c r="K51" s="18">
        <f t="shared" si="1"/>
        <v>0.45833333333333304</v>
      </c>
    </row>
    <row r="52" spans="1:11" ht="15.75" thickBot="1" x14ac:dyDescent="0.3">
      <c r="A52" s="14">
        <v>42</v>
      </c>
      <c r="B52" s="6" t="s">
        <v>48</v>
      </c>
      <c r="C52" s="28">
        <v>12</v>
      </c>
      <c r="D52" s="28">
        <v>10</v>
      </c>
      <c r="E52" s="28">
        <v>12</v>
      </c>
      <c r="F52" s="28">
        <v>10</v>
      </c>
      <c r="G52" s="28">
        <v>12</v>
      </c>
      <c r="H52" s="28">
        <v>10</v>
      </c>
      <c r="I52" s="17">
        <f t="shared" si="2"/>
        <v>11</v>
      </c>
      <c r="J52" s="25">
        <v>10.75</v>
      </c>
      <c r="K52" s="18">
        <f t="shared" si="1"/>
        <v>0.25</v>
      </c>
    </row>
    <row r="53" spans="1:11" ht="15.75" thickBot="1" x14ac:dyDescent="0.3">
      <c r="A53" s="14">
        <v>43</v>
      </c>
      <c r="B53" s="6" t="s">
        <v>49</v>
      </c>
      <c r="C53" s="28">
        <v>2</v>
      </c>
      <c r="D53" s="28">
        <v>2.5</v>
      </c>
      <c r="E53" s="28">
        <v>3</v>
      </c>
      <c r="F53" s="28">
        <v>2</v>
      </c>
      <c r="G53" s="28">
        <v>3</v>
      </c>
      <c r="H53" s="28">
        <v>2</v>
      </c>
      <c r="I53" s="17">
        <f t="shared" si="2"/>
        <v>2.4166666666666665</v>
      </c>
      <c r="J53" s="25">
        <v>2</v>
      </c>
      <c r="K53" s="18">
        <f t="shared" si="1"/>
        <v>0.41666666666666652</v>
      </c>
    </row>
    <row r="54" spans="1:11" ht="15.75" thickBot="1" x14ac:dyDescent="0.3">
      <c r="A54" s="15">
        <v>44</v>
      </c>
      <c r="B54" s="6" t="s">
        <v>50</v>
      </c>
      <c r="C54" s="28">
        <v>5</v>
      </c>
      <c r="D54" s="28">
        <v>5</v>
      </c>
      <c r="E54" s="28">
        <v>5</v>
      </c>
      <c r="F54" s="28">
        <v>5</v>
      </c>
      <c r="G54" s="28">
        <v>5.5</v>
      </c>
      <c r="H54" s="28">
        <v>3</v>
      </c>
      <c r="I54" s="17">
        <f t="shared" si="2"/>
        <v>4.75</v>
      </c>
      <c r="J54" s="25">
        <v>4.75</v>
      </c>
      <c r="K54" s="18">
        <f t="shared" si="1"/>
        <v>0</v>
      </c>
    </row>
    <row r="55" spans="1:11" ht="15.75" thickBot="1" x14ac:dyDescent="0.3">
      <c r="A55" s="14">
        <v>45</v>
      </c>
      <c r="B55" s="6" t="s">
        <v>51</v>
      </c>
      <c r="C55" s="28">
        <v>5</v>
      </c>
      <c r="D55" s="28">
        <v>5</v>
      </c>
      <c r="E55" s="28">
        <v>3</v>
      </c>
      <c r="F55" s="28">
        <v>5</v>
      </c>
      <c r="G55" s="28">
        <v>7.25</v>
      </c>
      <c r="H55" s="28">
        <v>4</v>
      </c>
      <c r="I55" s="17">
        <f t="shared" si="2"/>
        <v>4.875</v>
      </c>
      <c r="J55" s="25">
        <v>5.25</v>
      </c>
      <c r="K55" s="18">
        <f t="shared" si="1"/>
        <v>-0.375</v>
      </c>
    </row>
    <row r="56" spans="1:11" ht="15.75" thickBot="1" x14ac:dyDescent="0.3">
      <c r="A56" s="14">
        <v>46</v>
      </c>
      <c r="B56" s="6" t="s">
        <v>52</v>
      </c>
      <c r="C56" s="28">
        <v>15</v>
      </c>
      <c r="D56" s="28">
        <v>15</v>
      </c>
      <c r="E56" s="28">
        <v>10</v>
      </c>
      <c r="F56" s="28">
        <v>12</v>
      </c>
      <c r="G56" s="28">
        <v>6.833333333333333</v>
      </c>
      <c r="H56" s="28">
        <v>10</v>
      </c>
      <c r="I56" s="17">
        <f t="shared" si="2"/>
        <v>11.472222222222223</v>
      </c>
      <c r="J56" s="25">
        <v>11.75</v>
      </c>
      <c r="K56" s="18">
        <f t="shared" si="1"/>
        <v>-0.27777777777777679</v>
      </c>
    </row>
    <row r="57" spans="1:11" ht="15.75" thickBot="1" x14ac:dyDescent="0.3">
      <c r="A57" s="15">
        <v>47</v>
      </c>
      <c r="B57" s="6" t="s">
        <v>53</v>
      </c>
      <c r="C57" s="28">
        <v>2.5</v>
      </c>
      <c r="D57" s="28">
        <v>3.5</v>
      </c>
      <c r="E57" s="28">
        <v>2.5</v>
      </c>
      <c r="F57" s="28">
        <v>2.5</v>
      </c>
      <c r="G57" s="28">
        <v>4</v>
      </c>
      <c r="H57" s="28">
        <v>2</v>
      </c>
      <c r="I57" s="17">
        <f t="shared" si="2"/>
        <v>2.8333333333333335</v>
      </c>
      <c r="J57" s="25">
        <v>2.375</v>
      </c>
      <c r="K57" s="18">
        <f t="shared" si="1"/>
        <v>0.45833333333333348</v>
      </c>
    </row>
    <row r="58" spans="1:11" ht="15.75" thickBot="1" x14ac:dyDescent="0.3">
      <c r="A58" s="14">
        <v>48</v>
      </c>
      <c r="B58" s="6" t="s">
        <v>54</v>
      </c>
      <c r="C58" s="28">
        <v>40</v>
      </c>
      <c r="D58" s="28">
        <v>42</v>
      </c>
      <c r="E58" s="28">
        <v>42</v>
      </c>
      <c r="F58" s="28">
        <v>42</v>
      </c>
      <c r="G58" s="28">
        <v>43</v>
      </c>
      <c r="H58" s="28"/>
      <c r="I58" s="17">
        <f t="shared" si="2"/>
        <v>41.8</v>
      </c>
      <c r="J58" s="25">
        <v>40.75</v>
      </c>
      <c r="K58" s="18">
        <f t="shared" si="1"/>
        <v>1.0499999999999972</v>
      </c>
    </row>
    <row r="59" spans="1:11" ht="15.75" thickBot="1" x14ac:dyDescent="0.3">
      <c r="A59" s="14">
        <v>49</v>
      </c>
      <c r="B59" s="6" t="s">
        <v>55</v>
      </c>
      <c r="C59" s="28">
        <v>15</v>
      </c>
      <c r="D59" s="28">
        <v>15</v>
      </c>
      <c r="E59" s="28">
        <v>16</v>
      </c>
      <c r="F59" s="28">
        <v>14.5</v>
      </c>
      <c r="G59" s="28">
        <v>15</v>
      </c>
      <c r="H59" s="28"/>
      <c r="I59" s="17">
        <f t="shared" si="2"/>
        <v>15.1</v>
      </c>
      <c r="J59" s="25">
        <v>14.75</v>
      </c>
      <c r="K59" s="18">
        <f t="shared" si="1"/>
        <v>0.34999999999999964</v>
      </c>
    </row>
    <row r="60" spans="1:11" ht="15.75" thickBot="1" x14ac:dyDescent="0.3">
      <c r="A60" s="15">
        <v>50</v>
      </c>
      <c r="B60" s="6" t="s">
        <v>56</v>
      </c>
      <c r="C60" s="28">
        <v>12</v>
      </c>
      <c r="D60" s="28">
        <v>8</v>
      </c>
      <c r="E60" s="28">
        <v>11</v>
      </c>
      <c r="F60" s="28">
        <v>12</v>
      </c>
      <c r="G60" s="28">
        <v>9.5</v>
      </c>
      <c r="H60" s="28"/>
      <c r="I60" s="17">
        <f t="shared" si="2"/>
        <v>10.5</v>
      </c>
      <c r="J60" s="25">
        <v>10.75</v>
      </c>
      <c r="K60" s="18">
        <f t="shared" si="1"/>
        <v>-0.25</v>
      </c>
    </row>
    <row r="61" spans="1:11" ht="15.75" thickBot="1" x14ac:dyDescent="0.3">
      <c r="A61" s="14">
        <v>51</v>
      </c>
      <c r="B61" s="6" t="s">
        <v>57</v>
      </c>
      <c r="C61" s="28">
        <v>4</v>
      </c>
      <c r="D61" s="28">
        <v>4</v>
      </c>
      <c r="E61" s="28">
        <v>4</v>
      </c>
      <c r="F61" s="28">
        <v>4.5</v>
      </c>
      <c r="G61" s="28">
        <v>4</v>
      </c>
      <c r="H61" s="28">
        <v>3.75</v>
      </c>
      <c r="I61" s="17">
        <f t="shared" si="2"/>
        <v>4.041666666666667</v>
      </c>
      <c r="J61" s="25">
        <v>4.375</v>
      </c>
      <c r="K61" s="18">
        <f t="shared" si="1"/>
        <v>-0.33333333333333304</v>
      </c>
    </row>
    <row r="62" spans="1:11" ht="15.75" thickBot="1" x14ac:dyDescent="0.3">
      <c r="A62" s="14">
        <v>52</v>
      </c>
      <c r="B62" s="6" t="s">
        <v>58</v>
      </c>
      <c r="C62" s="28">
        <v>10</v>
      </c>
      <c r="D62" s="28">
        <v>11</v>
      </c>
      <c r="E62" s="28">
        <v>8.5</v>
      </c>
      <c r="F62" s="28">
        <v>10</v>
      </c>
      <c r="G62" s="28">
        <v>11</v>
      </c>
      <c r="H62" s="28">
        <v>10</v>
      </c>
      <c r="I62" s="17">
        <f t="shared" si="2"/>
        <v>10.083333333333334</v>
      </c>
      <c r="J62" s="25">
        <v>9.625</v>
      </c>
      <c r="K62" s="18">
        <f t="shared" si="1"/>
        <v>0.45833333333333393</v>
      </c>
    </row>
    <row r="63" spans="1:11" ht="15.75" thickBot="1" x14ac:dyDescent="0.3">
      <c r="A63" s="15">
        <v>53</v>
      </c>
      <c r="B63" s="6" t="s">
        <v>59</v>
      </c>
      <c r="C63" s="28" t="s">
        <v>177</v>
      </c>
      <c r="D63" s="28">
        <v>2.5</v>
      </c>
      <c r="E63" s="28" t="s">
        <v>177</v>
      </c>
      <c r="F63" s="28" t="s">
        <v>177</v>
      </c>
      <c r="G63" s="28">
        <v>2</v>
      </c>
      <c r="H63" s="28"/>
      <c r="I63" s="17">
        <f t="shared" si="2"/>
        <v>2.25</v>
      </c>
      <c r="J63" s="25">
        <v>2</v>
      </c>
      <c r="K63" s="18">
        <f t="shared" si="1"/>
        <v>0.25</v>
      </c>
    </row>
    <row r="64" spans="1:11" ht="15.75" thickBot="1" x14ac:dyDescent="0.3">
      <c r="A64" s="14">
        <v>54</v>
      </c>
      <c r="B64" s="6" t="s">
        <v>60</v>
      </c>
      <c r="C64" s="28">
        <v>4</v>
      </c>
      <c r="D64" s="28">
        <v>5</v>
      </c>
      <c r="E64" s="28">
        <v>4.5</v>
      </c>
      <c r="F64" s="28">
        <v>4.5</v>
      </c>
      <c r="G64" s="28">
        <v>3.75</v>
      </c>
      <c r="H64" s="28">
        <v>3.5</v>
      </c>
      <c r="I64" s="17">
        <f t="shared" si="2"/>
        <v>4.208333333333333</v>
      </c>
      <c r="J64" s="25">
        <v>4.375</v>
      </c>
      <c r="K64" s="18">
        <f t="shared" si="1"/>
        <v>-0.16666666666666696</v>
      </c>
    </row>
    <row r="65" spans="1:11" ht="15.75" thickBot="1" x14ac:dyDescent="0.3">
      <c r="A65" s="14">
        <v>55</v>
      </c>
      <c r="B65" s="6" t="s">
        <v>61</v>
      </c>
      <c r="C65" s="28">
        <v>2.5</v>
      </c>
      <c r="D65" s="28">
        <v>3</v>
      </c>
      <c r="E65" s="28" t="s">
        <v>177</v>
      </c>
      <c r="F65" s="28">
        <v>2.5</v>
      </c>
      <c r="G65" s="28">
        <v>1.5</v>
      </c>
      <c r="H65" s="28">
        <v>2.5</v>
      </c>
      <c r="I65" s="17">
        <f t="shared" si="2"/>
        <v>2.4</v>
      </c>
      <c r="J65" s="25">
        <v>2.25</v>
      </c>
      <c r="K65" s="18">
        <f t="shared" si="1"/>
        <v>0.14999999999999991</v>
      </c>
    </row>
    <row r="66" spans="1:11" ht="15.75" thickBot="1" x14ac:dyDescent="0.3">
      <c r="A66" s="15">
        <v>56</v>
      </c>
      <c r="B66" s="6" t="s">
        <v>62</v>
      </c>
      <c r="C66" s="28">
        <v>5</v>
      </c>
      <c r="D66" s="28">
        <v>6</v>
      </c>
      <c r="E66" s="28">
        <v>5</v>
      </c>
      <c r="F66" s="28">
        <v>5</v>
      </c>
      <c r="G66" s="28">
        <v>4.75</v>
      </c>
      <c r="H66" s="28">
        <v>4.75</v>
      </c>
      <c r="I66" s="17">
        <f t="shared" si="2"/>
        <v>5.083333333333333</v>
      </c>
      <c r="J66" s="25">
        <v>4.75</v>
      </c>
      <c r="K66" s="18">
        <f t="shared" si="1"/>
        <v>0.33333333333333304</v>
      </c>
    </row>
    <row r="67" spans="1:11" ht="15.75" thickBot="1" x14ac:dyDescent="0.3">
      <c r="A67" s="14">
        <v>57</v>
      </c>
      <c r="B67" s="6" t="s">
        <v>63</v>
      </c>
      <c r="C67" s="28">
        <v>1.5</v>
      </c>
      <c r="D67" s="28">
        <v>1</v>
      </c>
      <c r="E67" s="28">
        <v>1.5</v>
      </c>
      <c r="F67" s="28">
        <v>1.5</v>
      </c>
      <c r="G67" s="28">
        <v>1.375</v>
      </c>
      <c r="H67" s="28">
        <v>1.125</v>
      </c>
      <c r="I67" s="17">
        <f t="shared" si="2"/>
        <v>1.3333333333333333</v>
      </c>
      <c r="J67" s="25">
        <v>1.25</v>
      </c>
      <c r="K67" s="18">
        <f t="shared" si="1"/>
        <v>8.3333333333333259E-2</v>
      </c>
    </row>
    <row r="68" spans="1:11" ht="15.75" thickBot="1" x14ac:dyDescent="0.3">
      <c r="A68" s="14">
        <v>58</v>
      </c>
      <c r="B68" s="6" t="s">
        <v>64</v>
      </c>
      <c r="C68" s="28">
        <v>3</v>
      </c>
      <c r="D68" s="28" t="s">
        <v>177</v>
      </c>
      <c r="E68" s="28">
        <v>3</v>
      </c>
      <c r="F68" s="28">
        <v>3.5</v>
      </c>
      <c r="G68" s="28">
        <v>2.5</v>
      </c>
      <c r="H68" s="28">
        <v>3.5</v>
      </c>
      <c r="I68" s="17">
        <f t="shared" si="2"/>
        <v>3.1</v>
      </c>
      <c r="J68" s="25">
        <v>3.125</v>
      </c>
      <c r="K68" s="18">
        <f t="shared" si="1"/>
        <v>-2.4999999999999911E-2</v>
      </c>
    </row>
    <row r="69" spans="1:11" ht="15.75" thickBot="1" x14ac:dyDescent="0.3">
      <c r="A69" s="15">
        <v>59</v>
      </c>
      <c r="B69" s="6" t="s">
        <v>65</v>
      </c>
      <c r="C69" s="28">
        <v>1</v>
      </c>
      <c r="D69" s="28">
        <v>1.5</v>
      </c>
      <c r="E69" s="28">
        <v>1</v>
      </c>
      <c r="F69" s="28">
        <v>1.25</v>
      </c>
      <c r="G69" s="28">
        <v>1</v>
      </c>
      <c r="H69" s="28">
        <v>1</v>
      </c>
      <c r="I69" s="17">
        <f t="shared" si="2"/>
        <v>1.125</v>
      </c>
      <c r="J69" s="25">
        <v>1.0625</v>
      </c>
      <c r="K69" s="18">
        <f t="shared" si="1"/>
        <v>6.25E-2</v>
      </c>
    </row>
    <row r="70" spans="1:11" ht="15.75" thickBot="1" x14ac:dyDescent="0.3">
      <c r="A70" s="14">
        <v>60</v>
      </c>
      <c r="B70" s="6" t="s">
        <v>66</v>
      </c>
      <c r="C70" s="28">
        <v>3.5</v>
      </c>
      <c r="D70" s="28">
        <v>3.5</v>
      </c>
      <c r="E70" s="28" t="s">
        <v>177</v>
      </c>
      <c r="F70" s="28">
        <v>3.5</v>
      </c>
      <c r="G70" s="28">
        <v>2.25</v>
      </c>
      <c r="H70" s="28"/>
      <c r="I70" s="17">
        <f t="shared" si="2"/>
        <v>3.1875</v>
      </c>
      <c r="J70" s="25">
        <v>3</v>
      </c>
      <c r="K70" s="18">
        <f t="shared" si="1"/>
        <v>0.1875</v>
      </c>
    </row>
    <row r="71" spans="1:11" ht="15.75" thickBot="1" x14ac:dyDescent="0.3">
      <c r="A71" s="14">
        <v>61</v>
      </c>
      <c r="B71" s="6" t="s">
        <v>67</v>
      </c>
      <c r="C71" s="28" t="s">
        <v>177</v>
      </c>
      <c r="D71" s="28">
        <v>5</v>
      </c>
      <c r="E71" s="28" t="s">
        <v>177</v>
      </c>
      <c r="F71" s="28">
        <v>5</v>
      </c>
      <c r="G71" s="28">
        <v>3.25</v>
      </c>
      <c r="H71" s="28"/>
      <c r="I71" s="17">
        <f t="shared" si="2"/>
        <v>4.416666666666667</v>
      </c>
      <c r="J71" s="25">
        <v>4.75</v>
      </c>
      <c r="K71" s="18">
        <f t="shared" si="1"/>
        <v>-0.33333333333333304</v>
      </c>
    </row>
    <row r="72" spans="1:11" ht="15.75" thickBot="1" x14ac:dyDescent="0.3">
      <c r="A72" s="15">
        <v>62</v>
      </c>
      <c r="B72" s="6" t="s">
        <v>68</v>
      </c>
      <c r="C72" s="28">
        <v>17</v>
      </c>
      <c r="D72" s="28">
        <v>20</v>
      </c>
      <c r="E72" s="28">
        <v>18</v>
      </c>
      <c r="F72" s="28">
        <v>19</v>
      </c>
      <c r="G72" s="28">
        <v>21</v>
      </c>
      <c r="H72" s="28"/>
      <c r="I72" s="17">
        <f t="shared" si="2"/>
        <v>19</v>
      </c>
      <c r="J72" s="25">
        <v>19.333333333333332</v>
      </c>
      <c r="K72" s="18">
        <f t="shared" si="1"/>
        <v>-0.33333333333333215</v>
      </c>
    </row>
    <row r="73" spans="1:11" ht="15.75" thickBot="1" x14ac:dyDescent="0.3">
      <c r="A73" s="14">
        <v>63</v>
      </c>
      <c r="B73" s="6" t="s">
        <v>69</v>
      </c>
      <c r="C73" s="28">
        <v>30</v>
      </c>
      <c r="D73" s="28">
        <v>30</v>
      </c>
      <c r="E73" s="28">
        <v>17</v>
      </c>
      <c r="F73" s="28">
        <v>16</v>
      </c>
      <c r="G73" s="28">
        <v>26.666666666666668</v>
      </c>
      <c r="H73" s="28"/>
      <c r="I73" s="17">
        <f t="shared" si="2"/>
        <v>23.933333333333334</v>
      </c>
      <c r="J73" s="25">
        <v>23.5</v>
      </c>
      <c r="K73" s="18">
        <f t="shared" si="1"/>
        <v>0.43333333333333357</v>
      </c>
    </row>
    <row r="74" spans="1:11" ht="15.75" thickBot="1" x14ac:dyDescent="0.3">
      <c r="A74" s="14">
        <v>64</v>
      </c>
      <c r="B74" s="6" t="s">
        <v>70</v>
      </c>
      <c r="C74" s="28" t="s">
        <v>177</v>
      </c>
      <c r="D74" s="28">
        <v>9</v>
      </c>
      <c r="E74" s="28">
        <v>8.5</v>
      </c>
      <c r="F74" s="28">
        <v>11</v>
      </c>
      <c r="G74" s="28">
        <v>10</v>
      </c>
      <c r="H74" s="28"/>
      <c r="I74" s="17">
        <f t="shared" si="2"/>
        <v>9.625</v>
      </c>
      <c r="J74" s="25">
        <v>9.3333333333333339</v>
      </c>
      <c r="K74" s="18">
        <f t="shared" si="1"/>
        <v>0.29166666666666607</v>
      </c>
    </row>
    <row r="75" spans="1:11" ht="15.75" thickBot="1" x14ac:dyDescent="0.3">
      <c r="A75" s="15">
        <v>65</v>
      </c>
      <c r="B75" s="6" t="s">
        <v>71</v>
      </c>
      <c r="C75" s="28" t="s">
        <v>177</v>
      </c>
      <c r="D75" s="28">
        <v>9</v>
      </c>
      <c r="E75" s="28" t="s">
        <v>177</v>
      </c>
      <c r="F75" s="28" t="s">
        <v>177</v>
      </c>
      <c r="G75" s="28">
        <v>7</v>
      </c>
      <c r="H75" s="28"/>
      <c r="I75" s="17">
        <f t="shared" ref="I75:I76" si="3">AVERAGE(C75:H75)</f>
        <v>8</v>
      </c>
      <c r="J75" s="25">
        <v>8.25</v>
      </c>
      <c r="K75" s="18">
        <f t="shared" si="1"/>
        <v>-0.25</v>
      </c>
    </row>
    <row r="76" spans="1:11" ht="15.75" thickBot="1" x14ac:dyDescent="0.3">
      <c r="A76" s="16">
        <v>66</v>
      </c>
      <c r="B76" s="7" t="s">
        <v>72</v>
      </c>
      <c r="C76" s="28">
        <v>3.5</v>
      </c>
      <c r="D76" s="28">
        <v>5</v>
      </c>
      <c r="E76" s="28">
        <v>5</v>
      </c>
      <c r="F76" s="28">
        <v>6</v>
      </c>
      <c r="G76" s="28">
        <v>6.583333333333333</v>
      </c>
      <c r="H76" s="28"/>
      <c r="I76" s="17">
        <f t="shared" si="3"/>
        <v>5.2166666666666668</v>
      </c>
      <c r="J76" s="26">
        <v>5.625</v>
      </c>
      <c r="K76" s="29">
        <f>+I76-J76</f>
        <v>-0.40833333333333321</v>
      </c>
    </row>
    <row r="77" spans="1:11" x14ac:dyDescent="0.25">
      <c r="B77" s="27" t="s">
        <v>85</v>
      </c>
    </row>
    <row r="78" spans="1:11" x14ac:dyDescent="0.25">
      <c r="B78" s="8"/>
      <c r="C78" s="2"/>
      <c r="D78" s="2"/>
      <c r="E78" s="2"/>
      <c r="F78" s="2"/>
      <c r="G78" s="2"/>
      <c r="H78" s="2"/>
      <c r="I78" s="2"/>
    </row>
    <row r="79" spans="1:11" x14ac:dyDescent="0.25">
      <c r="B79" s="8" t="s">
        <v>5</v>
      </c>
    </row>
    <row r="80" spans="1:11" x14ac:dyDescent="0.25">
      <c r="A80" s="1"/>
      <c r="B80" s="3"/>
    </row>
    <row r="81" spans="1:9" x14ac:dyDescent="0.25">
      <c r="A81" s="1"/>
      <c r="B81" s="3"/>
      <c r="C81" s="2"/>
      <c r="D81" s="2"/>
      <c r="E81" s="2"/>
      <c r="F81" s="2"/>
      <c r="G81" s="2"/>
      <c r="H81" s="2"/>
      <c r="I81" s="2"/>
    </row>
    <row r="82" spans="1:9" x14ac:dyDescent="0.25">
      <c r="A82" s="1"/>
      <c r="B82" s="3"/>
      <c r="C82" s="2"/>
      <c r="D82" s="2"/>
    </row>
    <row r="83" spans="1:9" x14ac:dyDescent="0.25">
      <c r="B83" s="3"/>
      <c r="C83" s="2"/>
      <c r="D83" s="2"/>
    </row>
    <row r="84" spans="1:9" x14ac:dyDescent="0.25">
      <c r="A84" s="1"/>
      <c r="B84" s="3"/>
      <c r="C84" s="2"/>
      <c r="D84" s="2"/>
    </row>
    <row r="85" spans="1:9" x14ac:dyDescent="0.25">
      <c r="A85" s="1"/>
      <c r="B85" s="3"/>
      <c r="C85" s="2"/>
      <c r="D85" s="2"/>
    </row>
    <row r="86" spans="1:9" x14ac:dyDescent="0.25">
      <c r="A86" s="1"/>
      <c r="B86" s="3"/>
      <c r="C86" s="2"/>
      <c r="D86" s="2"/>
    </row>
    <row r="87" spans="1:9" x14ac:dyDescent="0.25">
      <c r="A87" s="1"/>
      <c r="B87" s="3"/>
      <c r="C87" s="2"/>
      <c r="D87" s="2"/>
    </row>
    <row r="88" spans="1:9" x14ac:dyDescent="0.25">
      <c r="A88" s="1"/>
      <c r="B88" s="3"/>
      <c r="C88" s="2"/>
      <c r="D88" s="2"/>
    </row>
    <row r="89" spans="1:9" x14ac:dyDescent="0.25">
      <c r="A89" s="1"/>
      <c r="B89" s="3"/>
      <c r="C89" s="2"/>
      <c r="D89" s="2"/>
    </row>
    <row r="90" spans="1:9" x14ac:dyDescent="0.25">
      <c r="A90" s="1"/>
      <c r="B90" s="3"/>
      <c r="C90" s="2"/>
      <c r="D90" s="2"/>
    </row>
    <row r="91" spans="1:9" x14ac:dyDescent="0.25">
      <c r="A91" s="1"/>
      <c r="B91" s="3"/>
      <c r="C91" s="2"/>
      <c r="D91" s="2"/>
    </row>
    <row r="92" spans="1:9" x14ac:dyDescent="0.25">
      <c r="A92" s="1"/>
      <c r="B92" s="3"/>
      <c r="C92" s="2"/>
      <c r="D92" s="2"/>
    </row>
    <row r="93" spans="1:9" x14ac:dyDescent="0.25">
      <c r="A93" s="1"/>
      <c r="B93" s="3"/>
      <c r="C93" s="2"/>
      <c r="D93" s="2"/>
    </row>
    <row r="94" spans="1:9" x14ac:dyDescent="0.25">
      <c r="A94" s="1"/>
      <c r="B94" s="3"/>
      <c r="C94" s="2"/>
      <c r="D94" s="2"/>
    </row>
    <row r="95" spans="1:9" x14ac:dyDescent="0.25">
      <c r="A95" s="1"/>
      <c r="B95" s="3"/>
      <c r="C95" s="2"/>
      <c r="D95" s="2"/>
    </row>
    <row r="96" spans="1:9" x14ac:dyDescent="0.25">
      <c r="A96" s="1"/>
      <c r="B96" s="3"/>
      <c r="C96" s="2"/>
      <c r="D96" s="2"/>
    </row>
    <row r="97" spans="1:4" x14ac:dyDescent="0.25">
      <c r="A97" s="1"/>
      <c r="B97" s="3"/>
      <c r="C97" s="2"/>
      <c r="D97" s="2"/>
    </row>
    <row r="98" spans="1:4" x14ac:dyDescent="0.25">
      <c r="A98" s="1"/>
      <c r="B98" s="3"/>
      <c r="C98" s="2"/>
      <c r="D98" s="2"/>
    </row>
    <row r="99" spans="1:4" x14ac:dyDescent="0.25">
      <c r="A99" s="1"/>
      <c r="B99" s="3"/>
      <c r="C99" s="2"/>
      <c r="D99" s="2"/>
    </row>
    <row r="100" spans="1:4" x14ac:dyDescent="0.25">
      <c r="A100" s="1"/>
      <c r="B100" s="3"/>
      <c r="C100" s="2"/>
      <c r="D100" s="4"/>
    </row>
    <row r="101" spans="1:4" x14ac:dyDescent="0.25">
      <c r="A101" s="1"/>
      <c r="B101" s="3"/>
      <c r="C101" s="4"/>
      <c r="D101" s="2"/>
    </row>
    <row r="102" spans="1:4" x14ac:dyDescent="0.25">
      <c r="A102" s="1"/>
      <c r="B102" s="4"/>
      <c r="C102" s="2"/>
      <c r="D102" s="2"/>
    </row>
    <row r="103" spans="1:4" x14ac:dyDescent="0.25">
      <c r="A103" s="1"/>
      <c r="B103" s="4"/>
      <c r="C103" s="2"/>
    </row>
    <row r="104" spans="1:4" x14ac:dyDescent="0.25">
      <c r="A104" s="1"/>
      <c r="B104" s="4"/>
      <c r="C104" s="2"/>
    </row>
    <row r="105" spans="1:4" x14ac:dyDescent="0.25">
      <c r="A105" s="1"/>
      <c r="B105" s="4"/>
      <c r="C105" s="2"/>
    </row>
    <row r="106" spans="1:4" x14ac:dyDescent="0.25">
      <c r="A106" s="1"/>
      <c r="B106" s="4"/>
      <c r="C106" s="2"/>
    </row>
    <row r="107" spans="1:4" x14ac:dyDescent="0.25">
      <c r="A107" s="1"/>
      <c r="B107" s="4"/>
      <c r="C107" s="2"/>
    </row>
    <row r="108" spans="1:4" x14ac:dyDescent="0.25">
      <c r="A108" s="1"/>
      <c r="B108" s="4"/>
      <c r="C108" s="2"/>
    </row>
    <row r="109" spans="1:4" x14ac:dyDescent="0.25">
      <c r="A109" s="1"/>
      <c r="B109" s="4"/>
      <c r="C109" s="2"/>
    </row>
    <row r="110" spans="1:4" x14ac:dyDescent="0.25">
      <c r="A110" s="1"/>
      <c r="B110" s="4"/>
      <c r="C110" s="2"/>
    </row>
    <row r="111" spans="1:4" x14ac:dyDescent="0.25">
      <c r="A111" s="1"/>
      <c r="B111" s="4"/>
      <c r="C111" s="2"/>
    </row>
    <row r="112" spans="1:4" x14ac:dyDescent="0.25">
      <c r="A112" s="1"/>
      <c r="B112" s="4"/>
      <c r="C112" s="2"/>
    </row>
    <row r="113" spans="1:3" x14ac:dyDescent="0.25">
      <c r="A113" s="1"/>
      <c r="B113" s="4"/>
      <c r="C113" s="2"/>
    </row>
    <row r="114" spans="1:3" x14ac:dyDescent="0.25">
      <c r="A114" s="1"/>
      <c r="B114" s="4"/>
      <c r="C114" s="2"/>
    </row>
    <row r="115" spans="1:3" x14ac:dyDescent="0.25">
      <c r="A115" s="1"/>
      <c r="B115" s="4"/>
      <c r="C115" s="2"/>
    </row>
    <row r="116" spans="1:3" x14ac:dyDescent="0.25">
      <c r="A116" s="1"/>
      <c r="B116" s="4"/>
      <c r="C116" s="2"/>
    </row>
    <row r="117" spans="1:3" x14ac:dyDescent="0.25">
      <c r="A117" s="1"/>
      <c r="B117" s="4"/>
      <c r="C117" s="2"/>
    </row>
  </sheetData>
  <mergeCells count="8">
    <mergeCell ref="A1:K5"/>
    <mergeCell ref="A6:H7"/>
    <mergeCell ref="I6:K7"/>
    <mergeCell ref="A9:A10"/>
    <mergeCell ref="C10:K10"/>
    <mergeCell ref="I8:I9"/>
    <mergeCell ref="J8:J9"/>
    <mergeCell ref="K8:K9"/>
  </mergeCells>
  <phoneticPr fontId="1" type="noConversion"/>
  <pageMargins left="1.6929133858267718" right="0.70866141732283472" top="0.74803149606299213" bottom="0.74803149606299213" header="0.31496062992125984" footer="0.31496062992125984"/>
  <pageSetup paperSize="345" scale="60" fitToWidth="0" orientation="portrait" r:id="rId1"/>
  <ignoredErrors>
    <ignoredError sqref="K50" evalError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555E5-FC14-4B82-9D5D-BBACBE7B0856}">
  <sheetPr>
    <tabColor rgb="FFC00000"/>
  </sheetPr>
  <dimension ref="B1:J41"/>
  <sheetViews>
    <sheetView workbookViewId="0">
      <selection activeCell="M10" sqref="M10"/>
    </sheetView>
  </sheetViews>
  <sheetFormatPr baseColWidth="10" defaultRowHeight="15" x14ac:dyDescent="0.25"/>
  <cols>
    <col min="3" max="3" width="30.42578125" bestFit="1" customWidth="1"/>
    <col min="5" max="5" width="16.42578125" bestFit="1" customWidth="1"/>
    <col min="7" max="7" width="4.5703125" bestFit="1" customWidth="1"/>
    <col min="8" max="8" width="30.42578125" bestFit="1" customWidth="1"/>
    <col min="9" max="9" width="13.85546875" bestFit="1" customWidth="1"/>
    <col min="10" max="10" width="16.42578125" bestFit="1" customWidth="1"/>
  </cols>
  <sheetData>
    <row r="1" spans="2:10" ht="15.75" thickBot="1" x14ac:dyDescent="0.3">
      <c r="B1" s="178" t="s">
        <v>235</v>
      </c>
      <c r="C1" s="179"/>
      <c r="D1" s="179"/>
      <c r="E1" s="180"/>
      <c r="G1" s="181" t="s">
        <v>236</v>
      </c>
      <c r="H1" s="182"/>
      <c r="I1" s="182"/>
      <c r="J1" s="183"/>
    </row>
    <row r="2" spans="2:10" ht="15.75" thickBot="1" x14ac:dyDescent="0.3"/>
    <row r="3" spans="2:10" ht="15.75" thickBot="1" x14ac:dyDescent="0.3">
      <c r="B3" s="178" t="s">
        <v>207</v>
      </c>
      <c r="C3" s="179"/>
      <c r="D3" s="179"/>
      <c r="E3" s="180"/>
      <c r="G3" s="181" t="s">
        <v>207</v>
      </c>
      <c r="H3" s="182"/>
      <c r="I3" s="182"/>
      <c r="J3" s="183"/>
    </row>
    <row r="4" spans="2:10" ht="15.75" thickBot="1" x14ac:dyDescent="0.3">
      <c r="B4" s="184">
        <f>'CBA Urbana'!I6</f>
        <v>46028</v>
      </c>
      <c r="C4" s="185"/>
      <c r="D4" s="186" t="s">
        <v>195</v>
      </c>
      <c r="E4" s="187"/>
      <c r="G4" s="184">
        <v>46029</v>
      </c>
      <c r="H4" s="185"/>
      <c r="I4" s="186" t="s">
        <v>233</v>
      </c>
      <c r="J4" s="187"/>
    </row>
    <row r="5" spans="2:10" ht="15.75" thickBot="1" x14ac:dyDescent="0.3">
      <c r="B5" s="81" t="s">
        <v>196</v>
      </c>
      <c r="C5" s="82" t="s">
        <v>204</v>
      </c>
      <c r="D5" s="81" t="s">
        <v>198</v>
      </c>
      <c r="E5" s="81" t="s">
        <v>199</v>
      </c>
      <c r="G5" s="81" t="s">
        <v>196</v>
      </c>
      <c r="H5" s="82" t="s">
        <v>204</v>
      </c>
      <c r="I5" s="81" t="s">
        <v>234</v>
      </c>
      <c r="J5" s="81" t="s">
        <v>199</v>
      </c>
    </row>
    <row r="6" spans="2:10" x14ac:dyDescent="0.25">
      <c r="B6" s="83">
        <v>1</v>
      </c>
      <c r="C6" s="87" t="s">
        <v>206</v>
      </c>
      <c r="D6" s="15">
        <v>1</v>
      </c>
      <c r="E6" s="15">
        <v>1</v>
      </c>
      <c r="G6" s="83">
        <v>1</v>
      </c>
      <c r="H6" s="87" t="s">
        <v>206</v>
      </c>
      <c r="I6" s="15">
        <v>1</v>
      </c>
      <c r="J6" s="15">
        <v>1</v>
      </c>
    </row>
    <row r="7" spans="2:10" x14ac:dyDescent="0.25">
      <c r="B7" s="86">
        <v>2</v>
      </c>
      <c r="C7" s="87" t="s">
        <v>205</v>
      </c>
      <c r="D7" s="15">
        <v>1</v>
      </c>
      <c r="E7" s="15">
        <v>1</v>
      </c>
      <c r="G7" s="86">
        <v>2</v>
      </c>
      <c r="H7" s="87" t="s">
        <v>205</v>
      </c>
      <c r="I7" s="15">
        <v>1</v>
      </c>
      <c r="J7" s="15">
        <v>1</v>
      </c>
    </row>
    <row r="8" spans="2:10" x14ac:dyDescent="0.25">
      <c r="B8" s="86">
        <v>3</v>
      </c>
      <c r="C8" s="87" t="s">
        <v>312</v>
      </c>
      <c r="D8" s="15">
        <v>1</v>
      </c>
      <c r="E8" s="15">
        <v>1</v>
      </c>
      <c r="G8" s="86">
        <v>3</v>
      </c>
      <c r="H8" s="87" t="s">
        <v>312</v>
      </c>
      <c r="I8" s="15">
        <v>1</v>
      </c>
      <c r="J8" s="15">
        <v>1</v>
      </c>
    </row>
    <row r="9" spans="2:10" ht="15.75" thickBot="1" x14ac:dyDescent="0.3">
      <c r="B9" s="86">
        <v>4</v>
      </c>
      <c r="C9" s="87" t="s">
        <v>313</v>
      </c>
      <c r="D9" s="15">
        <v>1</v>
      </c>
      <c r="E9" s="15">
        <v>1</v>
      </c>
      <c r="G9" s="86">
        <v>4</v>
      </c>
      <c r="H9" s="87" t="s">
        <v>345</v>
      </c>
      <c r="I9" s="15">
        <v>1</v>
      </c>
      <c r="J9" s="15">
        <v>1</v>
      </c>
    </row>
    <row r="10" spans="2:10" ht="15.75" thickBot="1" x14ac:dyDescent="0.3">
      <c r="B10" s="192"/>
      <c r="C10" s="193"/>
      <c r="D10" s="92">
        <f>SUM(D6:D9)</f>
        <v>4</v>
      </c>
      <c r="E10" s="92">
        <f>SUM(E6:E9)</f>
        <v>4</v>
      </c>
      <c r="G10" s="86">
        <v>5</v>
      </c>
      <c r="H10" s="87" t="s">
        <v>346</v>
      </c>
      <c r="I10" s="15">
        <v>1</v>
      </c>
      <c r="J10" s="15">
        <v>1</v>
      </c>
    </row>
    <row r="11" spans="2:10" ht="15.75" thickBot="1" x14ac:dyDescent="0.3">
      <c r="G11" s="86">
        <v>4</v>
      </c>
      <c r="H11" s="87" t="s">
        <v>313</v>
      </c>
      <c r="I11" s="15">
        <v>1</v>
      </c>
      <c r="J11" s="15">
        <v>1</v>
      </c>
    </row>
    <row r="12" spans="2:10" ht="15.75" thickBot="1" x14ac:dyDescent="0.3">
      <c r="B12" s="178" t="s">
        <v>203</v>
      </c>
      <c r="C12" s="179"/>
      <c r="D12" s="179"/>
      <c r="E12" s="180"/>
      <c r="G12" s="192"/>
      <c r="H12" s="193"/>
      <c r="I12" s="92">
        <f>SUM(I6:I11)</f>
        <v>6</v>
      </c>
      <c r="J12" s="92">
        <f>SUM(J6:J11)</f>
        <v>6</v>
      </c>
    </row>
    <row r="13" spans="2:10" ht="15.75" thickBot="1" x14ac:dyDescent="0.3">
      <c r="B13" s="184">
        <f>'CBA Urbana'!I6</f>
        <v>46028</v>
      </c>
      <c r="C13" s="185"/>
      <c r="D13" s="186" t="s">
        <v>195</v>
      </c>
      <c r="E13" s="187"/>
    </row>
    <row r="14" spans="2:10" ht="15.75" thickBot="1" x14ac:dyDescent="0.3">
      <c r="B14" s="81" t="s">
        <v>196</v>
      </c>
      <c r="C14" s="82" t="s">
        <v>197</v>
      </c>
      <c r="D14" s="81" t="s">
        <v>198</v>
      </c>
      <c r="E14" s="81" t="s">
        <v>199</v>
      </c>
      <c r="G14" s="181" t="s">
        <v>203</v>
      </c>
      <c r="H14" s="182"/>
      <c r="I14" s="182"/>
      <c r="J14" s="183"/>
    </row>
    <row r="15" spans="2:10" ht="15.75" thickBot="1" x14ac:dyDescent="0.3">
      <c r="B15" s="83">
        <v>1</v>
      </c>
      <c r="C15" s="84" t="s">
        <v>98</v>
      </c>
      <c r="D15" s="85">
        <v>1</v>
      </c>
      <c r="E15" s="85">
        <v>1</v>
      </c>
      <c r="G15" s="184">
        <v>46029</v>
      </c>
      <c r="H15" s="185"/>
      <c r="I15" s="186" t="s">
        <v>233</v>
      </c>
      <c r="J15" s="187"/>
    </row>
    <row r="16" spans="2:10" ht="15.75" thickBot="1" x14ac:dyDescent="0.3">
      <c r="B16" s="86">
        <v>2</v>
      </c>
      <c r="C16" s="87" t="s">
        <v>99</v>
      </c>
      <c r="D16" s="85">
        <v>1</v>
      </c>
      <c r="E16" s="85">
        <v>1</v>
      </c>
      <c r="G16" s="81" t="s">
        <v>196</v>
      </c>
      <c r="H16" s="82" t="s">
        <v>197</v>
      </c>
      <c r="I16" s="81" t="s">
        <v>234</v>
      </c>
      <c r="J16" s="81" t="s">
        <v>199</v>
      </c>
    </row>
    <row r="17" spans="2:10" x14ac:dyDescent="0.25">
      <c r="B17" s="86">
        <v>3</v>
      </c>
      <c r="C17" s="87" t="s">
        <v>107</v>
      </c>
      <c r="D17" s="85">
        <v>1</v>
      </c>
      <c r="E17" s="85">
        <v>1</v>
      </c>
      <c r="G17" s="83">
        <v>1</v>
      </c>
      <c r="H17" s="84" t="s">
        <v>98</v>
      </c>
      <c r="I17" s="85">
        <v>1</v>
      </c>
      <c r="J17" s="85">
        <v>1</v>
      </c>
    </row>
    <row r="18" spans="2:10" x14ac:dyDescent="0.25">
      <c r="B18" s="86">
        <v>4</v>
      </c>
      <c r="C18" s="87" t="s">
        <v>101</v>
      </c>
      <c r="D18" s="85">
        <v>1</v>
      </c>
      <c r="E18" s="85">
        <v>1</v>
      </c>
      <c r="G18" s="86">
        <v>2</v>
      </c>
      <c r="H18" s="87" t="s">
        <v>99</v>
      </c>
      <c r="I18" s="85">
        <v>1</v>
      </c>
      <c r="J18" s="85">
        <v>1</v>
      </c>
    </row>
    <row r="19" spans="2:10" x14ac:dyDescent="0.25">
      <c r="B19" s="86">
        <v>5</v>
      </c>
      <c r="C19" s="87" t="s">
        <v>100</v>
      </c>
      <c r="D19" s="85">
        <v>1</v>
      </c>
      <c r="E19" s="85">
        <v>1</v>
      </c>
      <c r="G19" s="86">
        <v>3</v>
      </c>
      <c r="H19" s="87" t="s">
        <v>107</v>
      </c>
      <c r="I19" s="85">
        <v>0</v>
      </c>
      <c r="J19" s="14">
        <v>0</v>
      </c>
    </row>
    <row r="20" spans="2:10" x14ac:dyDescent="0.25">
      <c r="B20" s="86">
        <v>6</v>
      </c>
      <c r="C20" s="87" t="s">
        <v>108</v>
      </c>
      <c r="D20" s="88">
        <v>0</v>
      </c>
      <c r="E20" s="88">
        <v>0</v>
      </c>
      <c r="G20" s="86">
        <v>4</v>
      </c>
      <c r="H20" s="87" t="s">
        <v>101</v>
      </c>
      <c r="I20" s="88">
        <v>0</v>
      </c>
      <c r="J20" s="88">
        <v>0</v>
      </c>
    </row>
    <row r="21" spans="2:10" x14ac:dyDescent="0.25">
      <c r="B21" s="188">
        <v>7</v>
      </c>
      <c r="C21" s="190" t="s">
        <v>200</v>
      </c>
      <c r="D21" s="88">
        <v>0</v>
      </c>
      <c r="E21" s="88">
        <v>0</v>
      </c>
      <c r="G21" s="86">
        <v>5</v>
      </c>
      <c r="H21" s="87" t="s">
        <v>100</v>
      </c>
      <c r="I21" s="85">
        <v>1</v>
      </c>
      <c r="J21" s="14">
        <v>1</v>
      </c>
    </row>
    <row r="22" spans="2:10" x14ac:dyDescent="0.25">
      <c r="B22" s="189"/>
      <c r="C22" s="191"/>
      <c r="D22" s="88">
        <v>0</v>
      </c>
      <c r="E22" s="88">
        <v>0</v>
      </c>
      <c r="G22" s="86">
        <v>6</v>
      </c>
      <c r="H22" s="87" t="s">
        <v>108</v>
      </c>
      <c r="I22" s="88">
        <v>0</v>
      </c>
      <c r="J22" s="88">
        <v>0</v>
      </c>
    </row>
    <row r="23" spans="2:10" x14ac:dyDescent="0.25">
      <c r="B23" s="86">
        <v>8</v>
      </c>
      <c r="C23" s="87" t="s">
        <v>116</v>
      </c>
      <c r="D23" s="14">
        <v>1</v>
      </c>
      <c r="E23" s="14">
        <v>1</v>
      </c>
      <c r="G23" s="188">
        <v>7</v>
      </c>
      <c r="H23" s="190" t="s">
        <v>200</v>
      </c>
      <c r="I23" s="88">
        <v>0</v>
      </c>
      <c r="J23" s="88">
        <v>0</v>
      </c>
    </row>
    <row r="24" spans="2:10" x14ac:dyDescent="0.25">
      <c r="B24" s="86">
        <v>9</v>
      </c>
      <c r="C24" s="87" t="s">
        <v>102</v>
      </c>
      <c r="D24" s="88">
        <v>0</v>
      </c>
      <c r="E24" s="88">
        <v>0</v>
      </c>
      <c r="G24" s="189"/>
      <c r="H24" s="191"/>
      <c r="I24" s="88">
        <v>0</v>
      </c>
      <c r="J24" s="88">
        <v>0</v>
      </c>
    </row>
    <row r="25" spans="2:10" x14ac:dyDescent="0.25">
      <c r="B25" s="86">
        <v>10</v>
      </c>
      <c r="C25" s="87" t="s">
        <v>104</v>
      </c>
      <c r="D25" s="88">
        <v>0</v>
      </c>
      <c r="E25" s="88">
        <v>0</v>
      </c>
      <c r="G25" s="86">
        <v>8</v>
      </c>
      <c r="H25" s="87" t="s">
        <v>116</v>
      </c>
      <c r="I25" s="14">
        <v>1</v>
      </c>
      <c r="J25" s="14">
        <v>1</v>
      </c>
    </row>
    <row r="26" spans="2:10" x14ac:dyDescent="0.25">
      <c r="B26" s="86">
        <v>11</v>
      </c>
      <c r="C26" s="87" t="s">
        <v>105</v>
      </c>
      <c r="D26" s="14">
        <v>1</v>
      </c>
      <c r="E26" s="85">
        <v>1</v>
      </c>
      <c r="G26" s="86">
        <v>9</v>
      </c>
      <c r="H26" s="87" t="s">
        <v>102</v>
      </c>
      <c r="I26" s="88">
        <v>0</v>
      </c>
      <c r="J26" s="88">
        <v>0</v>
      </c>
    </row>
    <row r="27" spans="2:10" x14ac:dyDescent="0.25">
      <c r="B27" s="86">
        <v>12</v>
      </c>
      <c r="C27" s="87" t="s">
        <v>118</v>
      </c>
      <c r="D27" s="14">
        <v>1</v>
      </c>
      <c r="E27" s="14">
        <v>1</v>
      </c>
      <c r="G27" s="86">
        <v>10</v>
      </c>
      <c r="H27" s="87" t="s">
        <v>104</v>
      </c>
      <c r="I27" s="88">
        <v>0</v>
      </c>
      <c r="J27" s="88">
        <v>0</v>
      </c>
    </row>
    <row r="28" spans="2:10" x14ac:dyDescent="0.25">
      <c r="B28" s="86">
        <v>13</v>
      </c>
      <c r="C28" s="87" t="s">
        <v>110</v>
      </c>
      <c r="D28" s="88">
        <v>0</v>
      </c>
      <c r="E28" s="88">
        <v>0</v>
      </c>
      <c r="G28" s="86">
        <v>11</v>
      </c>
      <c r="H28" s="87" t="s">
        <v>105</v>
      </c>
      <c r="I28" s="14">
        <v>1</v>
      </c>
      <c r="J28" s="85">
        <v>1</v>
      </c>
    </row>
    <row r="29" spans="2:10" x14ac:dyDescent="0.25">
      <c r="B29" s="86">
        <v>14</v>
      </c>
      <c r="C29" s="90" t="s">
        <v>117</v>
      </c>
      <c r="D29" s="14">
        <v>1</v>
      </c>
      <c r="E29" s="85">
        <v>1</v>
      </c>
      <c r="G29" s="86">
        <v>12</v>
      </c>
      <c r="H29" s="87" t="s">
        <v>118</v>
      </c>
      <c r="I29" s="14">
        <v>1</v>
      </c>
      <c r="J29" s="14">
        <v>1</v>
      </c>
    </row>
    <row r="30" spans="2:10" x14ac:dyDescent="0.25">
      <c r="B30" s="86">
        <v>15</v>
      </c>
      <c r="C30" s="87" t="s">
        <v>111</v>
      </c>
      <c r="D30" s="88">
        <v>0</v>
      </c>
      <c r="E30" s="88">
        <v>0</v>
      </c>
      <c r="G30" s="86">
        <v>13</v>
      </c>
      <c r="H30" s="87" t="s">
        <v>110</v>
      </c>
      <c r="I30" s="88">
        <v>0</v>
      </c>
      <c r="J30" s="88">
        <v>0</v>
      </c>
    </row>
    <row r="31" spans="2:10" x14ac:dyDescent="0.25">
      <c r="B31" s="86">
        <v>16</v>
      </c>
      <c r="C31" s="87" t="s">
        <v>109</v>
      </c>
      <c r="D31" s="88">
        <v>0</v>
      </c>
      <c r="E31" s="88">
        <v>0</v>
      </c>
      <c r="G31" s="86">
        <v>14</v>
      </c>
      <c r="H31" s="90" t="s">
        <v>117</v>
      </c>
      <c r="I31" s="14">
        <v>1</v>
      </c>
      <c r="J31" s="85">
        <v>1</v>
      </c>
    </row>
    <row r="32" spans="2:10" x14ac:dyDescent="0.25">
      <c r="B32" s="86">
        <v>17</v>
      </c>
      <c r="C32" s="87" t="s">
        <v>112</v>
      </c>
      <c r="D32" s="88">
        <v>0</v>
      </c>
      <c r="E32" s="88">
        <v>0</v>
      </c>
      <c r="G32" s="86">
        <v>15</v>
      </c>
      <c r="H32" s="87" t="s">
        <v>111</v>
      </c>
      <c r="I32" s="88">
        <v>0</v>
      </c>
      <c r="J32" s="88">
        <v>0</v>
      </c>
    </row>
    <row r="33" spans="2:10" x14ac:dyDescent="0.25">
      <c r="B33" s="86">
        <v>18</v>
      </c>
      <c r="C33" s="87" t="s">
        <v>106</v>
      </c>
      <c r="D33" s="88">
        <v>0</v>
      </c>
      <c r="E33" s="88">
        <v>0</v>
      </c>
      <c r="G33" s="86">
        <v>16</v>
      </c>
      <c r="H33" s="87" t="s">
        <v>109</v>
      </c>
      <c r="I33" s="14">
        <v>1</v>
      </c>
      <c r="J33" s="14">
        <v>1</v>
      </c>
    </row>
    <row r="34" spans="2:10" x14ac:dyDescent="0.25">
      <c r="B34" s="86">
        <v>19</v>
      </c>
      <c r="C34" s="87" t="s">
        <v>113</v>
      </c>
      <c r="D34" s="88">
        <v>0</v>
      </c>
      <c r="E34" s="88">
        <v>0</v>
      </c>
      <c r="G34" s="86">
        <v>17</v>
      </c>
      <c r="H34" s="87" t="s">
        <v>112</v>
      </c>
      <c r="I34" s="14">
        <v>1</v>
      </c>
      <c r="J34" s="14">
        <v>1</v>
      </c>
    </row>
    <row r="35" spans="2:10" x14ac:dyDescent="0.25">
      <c r="B35" s="86">
        <v>20</v>
      </c>
      <c r="C35" s="87" t="s">
        <v>114</v>
      </c>
      <c r="D35" s="14">
        <v>1</v>
      </c>
      <c r="E35" s="14">
        <v>1</v>
      </c>
      <c r="G35" s="86">
        <v>18</v>
      </c>
      <c r="H35" s="87" t="s">
        <v>106</v>
      </c>
      <c r="I35" s="88">
        <v>0</v>
      </c>
      <c r="J35" s="88">
        <v>0</v>
      </c>
    </row>
    <row r="36" spans="2:10" x14ac:dyDescent="0.25">
      <c r="B36" s="86">
        <v>21</v>
      </c>
      <c r="C36" s="87" t="s">
        <v>115</v>
      </c>
      <c r="D36" s="14">
        <v>1</v>
      </c>
      <c r="E36" s="85">
        <v>1</v>
      </c>
      <c r="G36" s="86">
        <v>19</v>
      </c>
      <c r="H36" s="87" t="s">
        <v>113</v>
      </c>
      <c r="I36" s="88">
        <v>0</v>
      </c>
      <c r="J36" s="88">
        <v>0</v>
      </c>
    </row>
    <row r="37" spans="2:10" ht="15.75" thickBot="1" x14ac:dyDescent="0.3">
      <c r="B37" s="89">
        <v>22</v>
      </c>
      <c r="C37" s="91" t="s">
        <v>103</v>
      </c>
      <c r="D37" s="14">
        <v>1</v>
      </c>
      <c r="E37" s="14">
        <v>1</v>
      </c>
      <c r="G37" s="86">
        <v>20</v>
      </c>
      <c r="H37" s="87" t="s">
        <v>114</v>
      </c>
      <c r="I37" s="14">
        <v>1</v>
      </c>
      <c r="J37" s="14">
        <v>1</v>
      </c>
    </row>
    <row r="38" spans="2:10" ht="15.75" thickBot="1" x14ac:dyDescent="0.3">
      <c r="B38" s="192" t="s">
        <v>201</v>
      </c>
      <c r="C38" s="193"/>
      <c r="D38" s="92">
        <f>SUM(D15:D37)</f>
        <v>12</v>
      </c>
      <c r="E38" s="92">
        <f t="shared" ref="E38" si="0">SUM(E15:E37)</f>
        <v>12</v>
      </c>
      <c r="G38" s="86">
        <v>21</v>
      </c>
      <c r="H38" s="87" t="s">
        <v>115</v>
      </c>
      <c r="I38" s="14">
        <v>1</v>
      </c>
      <c r="J38" s="85">
        <v>1</v>
      </c>
    </row>
    <row r="39" spans="2:10" ht="15.75" thickBot="1" x14ac:dyDescent="0.3">
      <c r="B39" s="177" t="s">
        <v>202</v>
      </c>
      <c r="C39" s="177"/>
      <c r="D39" s="177"/>
      <c r="E39" s="177"/>
      <c r="G39" s="89">
        <v>22</v>
      </c>
      <c r="H39" s="91" t="s">
        <v>103</v>
      </c>
      <c r="I39" s="14">
        <v>1</v>
      </c>
      <c r="J39" s="14">
        <v>1</v>
      </c>
    </row>
    <row r="40" spans="2:10" ht="15.75" thickBot="1" x14ac:dyDescent="0.3">
      <c r="G40" s="192" t="s">
        <v>201</v>
      </c>
      <c r="H40" s="193"/>
      <c r="I40" s="92">
        <f>SUM(I17:I39)</f>
        <v>12</v>
      </c>
      <c r="J40" s="92">
        <f t="shared" ref="J40" si="1">SUM(J17:J39)</f>
        <v>12</v>
      </c>
    </row>
    <row r="41" spans="2:10" x14ac:dyDescent="0.25">
      <c r="G41" s="177" t="s">
        <v>202</v>
      </c>
      <c r="H41" s="177"/>
      <c r="I41" s="177"/>
      <c r="J41" s="177"/>
    </row>
  </sheetData>
  <mergeCells count="24">
    <mergeCell ref="B38:C38"/>
    <mergeCell ref="B39:E39"/>
    <mergeCell ref="B10:C10"/>
    <mergeCell ref="D4:E4"/>
    <mergeCell ref="B13:C13"/>
    <mergeCell ref="D13:E13"/>
    <mergeCell ref="B21:B22"/>
    <mergeCell ref="C21:C22"/>
    <mergeCell ref="G41:J41"/>
    <mergeCell ref="B1:E1"/>
    <mergeCell ref="G1:J1"/>
    <mergeCell ref="G15:H15"/>
    <mergeCell ref="I15:J15"/>
    <mergeCell ref="G23:G24"/>
    <mergeCell ref="H23:H24"/>
    <mergeCell ref="G40:H40"/>
    <mergeCell ref="G3:J3"/>
    <mergeCell ref="G4:H4"/>
    <mergeCell ref="I4:J4"/>
    <mergeCell ref="G12:H12"/>
    <mergeCell ref="G14:J14"/>
    <mergeCell ref="B3:E3"/>
    <mergeCell ref="B12:E12"/>
    <mergeCell ref="B4:C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rgb="FF00B050"/>
    <pageSetUpPr fitToPage="1"/>
  </sheetPr>
  <dimension ref="A1:O111"/>
  <sheetViews>
    <sheetView zoomScale="85" zoomScaleNormal="85" workbookViewId="0">
      <selection activeCell="H60" sqref="H60"/>
    </sheetView>
  </sheetViews>
  <sheetFormatPr baseColWidth="10" defaultRowHeight="15" x14ac:dyDescent="0.25"/>
  <cols>
    <col min="1" max="1" width="8.5703125" customWidth="1"/>
    <col min="2" max="2" width="28.85546875" bestFit="1" customWidth="1"/>
    <col min="3" max="4" width="11" bestFit="1" customWidth="1"/>
    <col min="5" max="5" width="8.7109375" bestFit="1" customWidth="1"/>
    <col min="6" max="7" width="8.42578125" bestFit="1" customWidth="1"/>
    <col min="8" max="8" width="9.140625" customWidth="1"/>
    <col min="9" max="11" width="8.42578125" bestFit="1" customWidth="1"/>
  </cols>
  <sheetData>
    <row r="1" spans="1:15" x14ac:dyDescent="0.25">
      <c r="A1" s="114"/>
      <c r="B1" s="114"/>
      <c r="C1" s="114"/>
      <c r="D1" s="114"/>
      <c r="E1" s="114"/>
      <c r="F1" s="114"/>
      <c r="G1" s="114"/>
      <c r="H1" s="114"/>
      <c r="I1" s="114"/>
      <c r="J1" s="114"/>
      <c r="K1" s="114"/>
    </row>
    <row r="2" spans="1:15" x14ac:dyDescent="0.25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</row>
    <row r="3" spans="1:15" x14ac:dyDescent="0.25">
      <c r="A3" s="114"/>
      <c r="B3" s="114"/>
      <c r="C3" s="114"/>
      <c r="D3" s="114"/>
      <c r="E3" s="114"/>
      <c r="F3" s="114"/>
      <c r="G3" s="114"/>
      <c r="H3" s="114"/>
      <c r="I3" s="114"/>
      <c r="J3" s="114"/>
      <c r="K3" s="114"/>
    </row>
    <row r="4" spans="1:15" x14ac:dyDescent="0.25">
      <c r="A4" s="114"/>
      <c r="B4" s="114"/>
      <c r="C4" s="114"/>
      <c r="D4" s="114"/>
      <c r="E4" s="114"/>
      <c r="F4" s="114"/>
      <c r="G4" s="114"/>
      <c r="H4" s="114"/>
      <c r="I4" s="114"/>
      <c r="J4" s="114"/>
      <c r="K4" s="114"/>
    </row>
    <row r="5" spans="1:15" ht="15.75" thickBot="1" x14ac:dyDescent="0.3">
      <c r="A5" s="115"/>
      <c r="B5" s="115"/>
      <c r="C5" s="115"/>
      <c r="D5" s="115"/>
      <c r="E5" s="115"/>
      <c r="F5" s="115"/>
      <c r="G5" s="115"/>
      <c r="H5" s="115"/>
      <c r="I5" s="115"/>
      <c r="J5" s="115"/>
      <c r="K5" s="115"/>
    </row>
    <row r="6" spans="1:15" ht="15" customHeight="1" thickBot="1" x14ac:dyDescent="0.3">
      <c r="A6" s="116" t="s">
        <v>166</v>
      </c>
      <c r="B6" s="117"/>
      <c r="C6" s="117"/>
      <c r="D6" s="117"/>
      <c r="E6" s="117"/>
      <c r="F6" s="117"/>
      <c r="G6" s="117"/>
      <c r="H6" s="117"/>
      <c r="I6" s="133">
        <f>'CBA Urbana'!I6</f>
        <v>46028</v>
      </c>
      <c r="J6" s="134"/>
      <c r="K6" s="134"/>
    </row>
    <row r="7" spans="1:15" ht="15.75" customHeight="1" thickBot="1" x14ac:dyDescent="0.3">
      <c r="A7" s="118"/>
      <c r="B7" s="119"/>
      <c r="C7" s="119"/>
      <c r="D7" s="119"/>
      <c r="E7" s="119"/>
      <c r="F7" s="119"/>
      <c r="G7" s="119"/>
      <c r="H7" s="119"/>
      <c r="I7" s="134"/>
      <c r="J7" s="134"/>
      <c r="K7" s="134"/>
    </row>
    <row r="8" spans="1:15" ht="197.25" thickBot="1" x14ac:dyDescent="0.3">
      <c r="A8" s="9" t="s">
        <v>2</v>
      </c>
      <c r="B8" s="12" t="s">
        <v>6</v>
      </c>
      <c r="C8" s="22" t="str">
        <f>'CBA Urbana'!C8</f>
        <v>Mercado Colón, zona 1</v>
      </c>
      <c r="D8" s="22" t="str">
        <f>'CBA Urbana'!D8</f>
        <v>Mercado Central, zona 1</v>
      </c>
      <c r="E8" s="22" t="str">
        <f>'CBA Urbana'!E8</f>
        <v>Mercado La presidenta, zona 1</v>
      </c>
      <c r="F8" s="22" t="str">
        <f>'CBA Urbana'!F8</f>
        <v>Mercado Sur dos, zona 1</v>
      </c>
      <c r="G8" s="22" t="str">
        <f>'CBA Urbana'!G8</f>
        <v>Mixco - Mercado La florida zona 19</v>
      </c>
      <c r="H8" s="22" t="str">
        <f>'CBA Urbana'!H8</f>
        <v>Villa Nueva - Mercado Mezquital zona 12</v>
      </c>
      <c r="I8" s="135" t="s">
        <v>4</v>
      </c>
      <c r="J8" s="136" t="s">
        <v>86</v>
      </c>
      <c r="K8" s="136" t="s">
        <v>7</v>
      </c>
      <c r="M8" t="s">
        <v>5</v>
      </c>
    </row>
    <row r="9" spans="1:15" ht="15.75" thickBot="1" x14ac:dyDescent="0.3">
      <c r="A9" s="126" t="s">
        <v>0</v>
      </c>
      <c r="B9" s="11" t="s">
        <v>0</v>
      </c>
      <c r="C9" s="19">
        <v>1</v>
      </c>
      <c r="D9" s="20">
        <v>2</v>
      </c>
      <c r="E9" s="20">
        <v>3</v>
      </c>
      <c r="F9" s="20">
        <v>4</v>
      </c>
      <c r="G9" s="20">
        <v>5</v>
      </c>
      <c r="H9" s="21">
        <v>6</v>
      </c>
      <c r="I9" s="131"/>
      <c r="J9" s="132"/>
      <c r="K9" s="132"/>
    </row>
    <row r="10" spans="1:15" ht="15.75" thickBot="1" x14ac:dyDescent="0.3">
      <c r="A10" s="127"/>
      <c r="B10" s="10" t="s">
        <v>1</v>
      </c>
      <c r="C10" s="128" t="s">
        <v>3</v>
      </c>
      <c r="D10" s="129"/>
      <c r="E10" s="129"/>
      <c r="F10" s="129"/>
      <c r="G10" s="129"/>
      <c r="H10" s="129"/>
      <c r="I10" s="129"/>
      <c r="J10" s="129"/>
      <c r="K10" s="130"/>
      <c r="L10" t="s">
        <v>5</v>
      </c>
    </row>
    <row r="11" spans="1:15" ht="15.75" thickBot="1" x14ac:dyDescent="0.3">
      <c r="A11" s="13">
        <v>1</v>
      </c>
      <c r="B11" s="23" t="s">
        <v>9</v>
      </c>
      <c r="C11" s="28">
        <v>13</v>
      </c>
      <c r="D11" s="28">
        <v>12</v>
      </c>
      <c r="E11" s="28">
        <v>13</v>
      </c>
      <c r="F11" s="28">
        <v>12</v>
      </c>
      <c r="G11" s="28">
        <v>12</v>
      </c>
      <c r="H11" s="28"/>
      <c r="I11" s="24">
        <f t="shared" ref="I11:I42" si="0">AVERAGE(C11:H11)</f>
        <v>12.4</v>
      </c>
      <c r="J11" s="24">
        <v>10.75</v>
      </c>
      <c r="K11" s="24">
        <f>+I11-J11</f>
        <v>1.6500000000000004</v>
      </c>
    </row>
    <row r="12" spans="1:15" ht="15.75" thickBot="1" x14ac:dyDescent="0.3">
      <c r="A12" s="14">
        <v>2</v>
      </c>
      <c r="B12" s="6" t="s">
        <v>10</v>
      </c>
      <c r="C12" s="28">
        <v>22</v>
      </c>
      <c r="D12" s="28">
        <v>24</v>
      </c>
      <c r="E12" s="28">
        <v>20</v>
      </c>
      <c r="F12" s="28">
        <v>20</v>
      </c>
      <c r="G12" s="28">
        <v>21</v>
      </c>
      <c r="H12" s="28">
        <v>21</v>
      </c>
      <c r="I12" s="24">
        <f t="shared" si="0"/>
        <v>21.333333333333332</v>
      </c>
      <c r="J12" s="25">
        <v>21.5</v>
      </c>
      <c r="K12" s="25">
        <f t="shared" ref="K12:K69" si="1">+I12-J12</f>
        <v>-0.16666666666666785</v>
      </c>
    </row>
    <row r="13" spans="1:15" ht="15.75" thickBot="1" x14ac:dyDescent="0.3">
      <c r="A13" s="14">
        <v>3</v>
      </c>
      <c r="B13" s="6" t="s">
        <v>73</v>
      </c>
      <c r="C13" s="28" t="s">
        <v>177</v>
      </c>
      <c r="D13" s="28">
        <v>30</v>
      </c>
      <c r="E13" s="28">
        <v>30</v>
      </c>
      <c r="F13" s="28">
        <v>25</v>
      </c>
      <c r="G13" s="28">
        <v>10</v>
      </c>
      <c r="H13" s="28">
        <v>9</v>
      </c>
      <c r="I13" s="24">
        <f t="shared" si="0"/>
        <v>20.8</v>
      </c>
      <c r="J13" s="25">
        <v>6.5</v>
      </c>
      <c r="K13" s="25">
        <f t="shared" si="1"/>
        <v>14.3</v>
      </c>
    </row>
    <row r="14" spans="1:15" ht="15.75" thickBot="1" x14ac:dyDescent="0.3">
      <c r="A14" s="15">
        <v>4</v>
      </c>
      <c r="B14" s="6" t="s">
        <v>12</v>
      </c>
      <c r="C14" s="28" t="s">
        <v>177</v>
      </c>
      <c r="D14" s="28">
        <v>16</v>
      </c>
      <c r="E14" s="28">
        <v>16</v>
      </c>
      <c r="F14" s="28" t="s">
        <v>177</v>
      </c>
      <c r="G14" s="28">
        <v>16.666666666666668</v>
      </c>
      <c r="H14" s="28">
        <v>17</v>
      </c>
      <c r="I14" s="24">
        <f t="shared" si="0"/>
        <v>16.416666666666668</v>
      </c>
      <c r="J14" s="25">
        <v>16.75</v>
      </c>
      <c r="K14" s="25">
        <f t="shared" si="1"/>
        <v>-0.33333333333333215</v>
      </c>
      <c r="O14" t="s">
        <v>5</v>
      </c>
    </row>
    <row r="15" spans="1:15" ht="15.75" thickBot="1" x14ac:dyDescent="0.3">
      <c r="A15" s="14">
        <v>5</v>
      </c>
      <c r="B15" s="6" t="s">
        <v>13</v>
      </c>
      <c r="C15" s="28">
        <v>16</v>
      </c>
      <c r="D15" s="28" t="s">
        <v>177</v>
      </c>
      <c r="E15" s="28">
        <v>14</v>
      </c>
      <c r="F15" s="28">
        <v>14</v>
      </c>
      <c r="G15" s="28">
        <v>16</v>
      </c>
      <c r="H15" s="28">
        <v>15</v>
      </c>
      <c r="I15" s="24">
        <f t="shared" si="0"/>
        <v>15</v>
      </c>
      <c r="J15" s="25">
        <v>15</v>
      </c>
      <c r="K15" s="25">
        <f t="shared" si="1"/>
        <v>0</v>
      </c>
    </row>
    <row r="16" spans="1:15" ht="15.75" thickBot="1" x14ac:dyDescent="0.3">
      <c r="A16" s="14">
        <v>6</v>
      </c>
      <c r="B16" s="6" t="s">
        <v>15</v>
      </c>
      <c r="C16" s="28">
        <v>34.5</v>
      </c>
      <c r="D16" s="28">
        <v>35</v>
      </c>
      <c r="E16" s="28">
        <v>34</v>
      </c>
      <c r="F16" s="28">
        <v>35</v>
      </c>
      <c r="G16" s="28">
        <v>34</v>
      </c>
      <c r="H16" s="28">
        <v>34</v>
      </c>
      <c r="I16" s="24">
        <f t="shared" si="0"/>
        <v>34.416666666666664</v>
      </c>
      <c r="J16" s="25">
        <v>34</v>
      </c>
      <c r="K16" s="25">
        <f t="shared" si="1"/>
        <v>0.4166666666666643</v>
      </c>
    </row>
    <row r="17" spans="1:14" ht="15.75" thickBot="1" x14ac:dyDescent="0.3">
      <c r="A17" s="15">
        <v>7</v>
      </c>
      <c r="B17" s="6" t="s">
        <v>16</v>
      </c>
      <c r="C17" s="28">
        <v>26</v>
      </c>
      <c r="D17" s="28">
        <v>25</v>
      </c>
      <c r="E17" s="28">
        <v>25</v>
      </c>
      <c r="F17" s="28">
        <v>26</v>
      </c>
      <c r="G17" s="28">
        <v>25</v>
      </c>
      <c r="H17" s="28">
        <v>24</v>
      </c>
      <c r="I17" s="24">
        <f t="shared" si="0"/>
        <v>25.166666666666668</v>
      </c>
      <c r="J17" s="25">
        <v>24.75</v>
      </c>
      <c r="K17" s="25">
        <f t="shared" si="1"/>
        <v>0.41666666666666785</v>
      </c>
    </row>
    <row r="18" spans="1:14" ht="15.75" thickBot="1" x14ac:dyDescent="0.3">
      <c r="A18" s="15">
        <v>8</v>
      </c>
      <c r="B18" s="6" t="s">
        <v>18</v>
      </c>
      <c r="C18" s="28">
        <v>0.75</v>
      </c>
      <c r="D18" s="28">
        <v>0.75</v>
      </c>
      <c r="E18" s="28" t="s">
        <v>177</v>
      </c>
      <c r="F18" s="28">
        <v>0.75</v>
      </c>
      <c r="G18" s="28">
        <v>1.3333333333333333</v>
      </c>
      <c r="H18" s="28"/>
      <c r="I18" s="24">
        <f t="shared" si="0"/>
        <v>0.89583333333333326</v>
      </c>
      <c r="J18" s="25">
        <v>0.6875</v>
      </c>
      <c r="K18" s="25">
        <f t="shared" si="1"/>
        <v>0.20833333333333326</v>
      </c>
      <c r="N18" t="s">
        <v>5</v>
      </c>
    </row>
    <row r="19" spans="1:14" ht="15.75" thickBot="1" x14ac:dyDescent="0.3">
      <c r="A19" s="14">
        <v>9</v>
      </c>
      <c r="B19" s="6" t="s">
        <v>20</v>
      </c>
      <c r="C19" s="28">
        <v>1.2</v>
      </c>
      <c r="D19" s="28">
        <v>2</v>
      </c>
      <c r="E19" s="28">
        <v>2</v>
      </c>
      <c r="F19" s="28">
        <v>2</v>
      </c>
      <c r="G19" s="28">
        <v>2.25</v>
      </c>
      <c r="H19" s="28"/>
      <c r="I19" s="24">
        <f t="shared" si="0"/>
        <v>1.89</v>
      </c>
      <c r="J19" s="25">
        <v>1.75</v>
      </c>
      <c r="K19" s="25">
        <f t="shared" si="1"/>
        <v>0.1399999999999999</v>
      </c>
    </row>
    <row r="20" spans="1:14" ht="15.75" thickBot="1" x14ac:dyDescent="0.3">
      <c r="A20" s="14">
        <v>10</v>
      </c>
      <c r="B20" s="6" t="s">
        <v>74</v>
      </c>
      <c r="C20" s="28">
        <v>23</v>
      </c>
      <c r="D20" s="28">
        <v>22</v>
      </c>
      <c r="E20" s="28">
        <v>25</v>
      </c>
      <c r="F20" s="28">
        <v>23</v>
      </c>
      <c r="G20" s="28">
        <v>23</v>
      </c>
      <c r="H20" s="28"/>
      <c r="I20" s="24">
        <f t="shared" si="0"/>
        <v>23.2</v>
      </c>
      <c r="J20" s="25">
        <v>23</v>
      </c>
      <c r="K20" s="25">
        <f t="shared" si="1"/>
        <v>0.19999999999999929</v>
      </c>
    </row>
    <row r="21" spans="1:14" ht="15.75" thickBot="1" x14ac:dyDescent="0.3">
      <c r="A21" s="15">
        <v>11</v>
      </c>
      <c r="B21" s="6" t="s">
        <v>21</v>
      </c>
      <c r="C21" s="28">
        <v>15</v>
      </c>
      <c r="D21" s="28">
        <v>18</v>
      </c>
      <c r="E21" s="28">
        <v>15</v>
      </c>
      <c r="F21" s="28">
        <v>18</v>
      </c>
      <c r="G21" s="28">
        <v>18</v>
      </c>
      <c r="H21" s="28">
        <v>18</v>
      </c>
      <c r="I21" s="24">
        <f t="shared" si="0"/>
        <v>17</v>
      </c>
      <c r="J21" s="25">
        <v>17.25</v>
      </c>
      <c r="K21" s="25">
        <f t="shared" si="1"/>
        <v>-0.25</v>
      </c>
    </row>
    <row r="22" spans="1:14" ht="15.75" thickBot="1" x14ac:dyDescent="0.3">
      <c r="A22" s="14">
        <v>12</v>
      </c>
      <c r="B22" s="6" t="s">
        <v>22</v>
      </c>
      <c r="C22" s="28">
        <v>6</v>
      </c>
      <c r="D22" s="28">
        <v>7</v>
      </c>
      <c r="E22" s="28">
        <v>7</v>
      </c>
      <c r="F22" s="28">
        <v>7</v>
      </c>
      <c r="G22" s="28">
        <v>6.5</v>
      </c>
      <c r="H22" s="28">
        <v>8</v>
      </c>
      <c r="I22" s="24">
        <f t="shared" si="0"/>
        <v>6.916666666666667</v>
      </c>
      <c r="J22" s="25">
        <v>7.625</v>
      </c>
      <c r="K22" s="25">
        <f t="shared" si="1"/>
        <v>-0.70833333333333304</v>
      </c>
    </row>
    <row r="23" spans="1:14" ht="15.75" thickBot="1" x14ac:dyDescent="0.3">
      <c r="A23" s="14">
        <v>13</v>
      </c>
      <c r="B23" s="6" t="s">
        <v>23</v>
      </c>
      <c r="C23" s="28">
        <v>5</v>
      </c>
      <c r="D23" s="28">
        <v>6</v>
      </c>
      <c r="E23" s="28">
        <v>6</v>
      </c>
      <c r="F23" s="28">
        <v>6.5</v>
      </c>
      <c r="G23" s="28">
        <v>5.75</v>
      </c>
      <c r="H23" s="28">
        <v>5</v>
      </c>
      <c r="I23" s="24">
        <f t="shared" si="0"/>
        <v>5.708333333333333</v>
      </c>
      <c r="J23" s="25">
        <v>5.625</v>
      </c>
      <c r="K23" s="25">
        <f t="shared" si="1"/>
        <v>8.3333333333333037E-2</v>
      </c>
    </row>
    <row r="24" spans="1:14" ht="15.75" thickBot="1" x14ac:dyDescent="0.3">
      <c r="A24" s="15">
        <v>14</v>
      </c>
      <c r="B24" s="6" t="s">
        <v>24</v>
      </c>
      <c r="C24" s="28">
        <v>7</v>
      </c>
      <c r="D24" s="28">
        <v>7</v>
      </c>
      <c r="E24" s="28">
        <v>6</v>
      </c>
      <c r="F24" s="28">
        <v>6.5</v>
      </c>
      <c r="G24" s="28">
        <v>6.5</v>
      </c>
      <c r="H24" s="28">
        <v>7</v>
      </c>
      <c r="I24" s="24">
        <f t="shared" si="0"/>
        <v>6.666666666666667</v>
      </c>
      <c r="J24" s="25">
        <v>7.125</v>
      </c>
      <c r="K24" s="25">
        <f>+I24-J24</f>
        <v>-0.45833333333333304</v>
      </c>
    </row>
    <row r="25" spans="1:14" ht="15.75" thickBot="1" x14ac:dyDescent="0.3">
      <c r="A25" s="15">
        <v>15</v>
      </c>
      <c r="B25" s="6" t="s">
        <v>75</v>
      </c>
      <c r="C25" s="28">
        <v>2</v>
      </c>
      <c r="D25" s="28">
        <v>2</v>
      </c>
      <c r="E25" s="28" t="s">
        <v>177</v>
      </c>
      <c r="F25" s="28" t="s">
        <v>177</v>
      </c>
      <c r="G25" s="28">
        <v>3</v>
      </c>
      <c r="H25" s="28">
        <v>2.5</v>
      </c>
      <c r="I25" s="24">
        <f t="shared" si="0"/>
        <v>2.375</v>
      </c>
      <c r="J25" s="25">
        <v>2.5</v>
      </c>
      <c r="K25" s="25">
        <f>+I25-J25</f>
        <v>-0.125</v>
      </c>
    </row>
    <row r="26" spans="1:14" ht="15.75" thickBot="1" x14ac:dyDescent="0.3">
      <c r="A26" s="14">
        <v>16</v>
      </c>
      <c r="B26" s="6" t="s">
        <v>76</v>
      </c>
      <c r="C26" s="28">
        <v>11</v>
      </c>
      <c r="D26" s="28">
        <v>12</v>
      </c>
      <c r="E26" s="28">
        <v>12</v>
      </c>
      <c r="F26" s="28">
        <v>11</v>
      </c>
      <c r="G26" s="28">
        <v>9</v>
      </c>
      <c r="H26" s="28">
        <v>10.5</v>
      </c>
      <c r="I26" s="24">
        <f t="shared" si="0"/>
        <v>10.916666666666666</v>
      </c>
      <c r="J26" s="25">
        <v>12.666666666666666</v>
      </c>
      <c r="K26" s="25">
        <f t="shared" si="1"/>
        <v>-1.75</v>
      </c>
    </row>
    <row r="27" spans="1:14" ht="15.75" thickBot="1" x14ac:dyDescent="0.3">
      <c r="A27" s="14">
        <v>17</v>
      </c>
      <c r="B27" s="6" t="s">
        <v>77</v>
      </c>
      <c r="C27" s="28">
        <v>10</v>
      </c>
      <c r="D27" s="28">
        <v>10</v>
      </c>
      <c r="E27" s="28">
        <v>8.5</v>
      </c>
      <c r="F27" s="28">
        <v>11</v>
      </c>
      <c r="G27" s="28">
        <v>9</v>
      </c>
      <c r="H27" s="28">
        <v>10.5</v>
      </c>
      <c r="I27" s="24">
        <f t="shared" si="0"/>
        <v>9.8333333333333339</v>
      </c>
      <c r="J27" s="25">
        <v>10.25</v>
      </c>
      <c r="K27" s="25">
        <f t="shared" si="1"/>
        <v>-0.41666666666666607</v>
      </c>
    </row>
    <row r="28" spans="1:14" ht="15.75" thickBot="1" x14ac:dyDescent="0.3">
      <c r="A28" s="15">
        <v>18</v>
      </c>
      <c r="B28" s="6" t="s">
        <v>25</v>
      </c>
      <c r="C28" s="28">
        <v>0.33</v>
      </c>
      <c r="D28" s="28">
        <v>0.5</v>
      </c>
      <c r="E28" s="28" t="s">
        <v>177</v>
      </c>
      <c r="F28" s="28"/>
      <c r="G28" s="28"/>
      <c r="H28" s="28"/>
      <c r="I28" s="24">
        <f t="shared" si="0"/>
        <v>0.41500000000000004</v>
      </c>
      <c r="J28" s="25">
        <v>0.33</v>
      </c>
      <c r="K28" s="25">
        <f t="shared" si="1"/>
        <v>8.500000000000002E-2</v>
      </c>
    </row>
    <row r="29" spans="1:14" ht="15.75" thickBot="1" x14ac:dyDescent="0.3">
      <c r="A29" s="14">
        <v>19</v>
      </c>
      <c r="B29" s="6" t="s">
        <v>26</v>
      </c>
      <c r="C29" s="28">
        <v>0.33</v>
      </c>
      <c r="D29" s="28">
        <v>0.5</v>
      </c>
      <c r="E29" s="28" t="s">
        <v>177</v>
      </c>
      <c r="F29" s="28" t="s">
        <v>177</v>
      </c>
      <c r="G29" s="28"/>
      <c r="H29" s="28"/>
      <c r="I29" s="24">
        <f t="shared" si="0"/>
        <v>0.41500000000000004</v>
      </c>
      <c r="J29" s="25">
        <v>0.33</v>
      </c>
      <c r="K29" s="25">
        <f t="shared" si="1"/>
        <v>8.500000000000002E-2</v>
      </c>
    </row>
    <row r="30" spans="1:14" ht="15.75" thickBot="1" x14ac:dyDescent="0.3">
      <c r="A30" s="14">
        <v>20</v>
      </c>
      <c r="B30" s="6" t="s">
        <v>27</v>
      </c>
      <c r="C30" s="28">
        <v>1.5</v>
      </c>
      <c r="D30" s="28">
        <v>2</v>
      </c>
      <c r="E30" s="28" t="s">
        <v>177</v>
      </c>
      <c r="F30" s="28">
        <v>1.25</v>
      </c>
      <c r="G30" s="28">
        <v>1.5</v>
      </c>
      <c r="H30" s="28">
        <v>1.5</v>
      </c>
      <c r="I30" s="24">
        <f t="shared" si="0"/>
        <v>1.55</v>
      </c>
      <c r="J30" s="25">
        <v>1.25</v>
      </c>
      <c r="K30" s="25">
        <f t="shared" si="1"/>
        <v>0.30000000000000004</v>
      </c>
    </row>
    <row r="31" spans="1:14" ht="15.75" thickBot="1" x14ac:dyDescent="0.3">
      <c r="A31" s="15">
        <v>21</v>
      </c>
      <c r="B31" s="6" t="s">
        <v>28</v>
      </c>
      <c r="C31" s="28">
        <v>0.33</v>
      </c>
      <c r="D31" s="28">
        <v>0.33</v>
      </c>
      <c r="E31" s="28">
        <v>0.33</v>
      </c>
      <c r="F31" s="28">
        <v>0.33</v>
      </c>
      <c r="G31" s="28"/>
      <c r="H31" s="28">
        <v>0.25</v>
      </c>
      <c r="I31" s="24">
        <f t="shared" si="0"/>
        <v>0.314</v>
      </c>
      <c r="J31" s="25">
        <v>0.33</v>
      </c>
      <c r="K31" s="25">
        <f t="shared" si="1"/>
        <v>-1.6000000000000014E-2</v>
      </c>
    </row>
    <row r="32" spans="1:14" ht="15.75" thickBot="1" x14ac:dyDescent="0.3">
      <c r="A32" s="14">
        <v>22</v>
      </c>
      <c r="B32" s="6" t="s">
        <v>78</v>
      </c>
      <c r="C32" s="28">
        <v>10</v>
      </c>
      <c r="D32" s="28">
        <v>11</v>
      </c>
      <c r="E32" s="28">
        <v>10</v>
      </c>
      <c r="F32" s="28">
        <v>10</v>
      </c>
      <c r="G32" s="28">
        <v>11</v>
      </c>
      <c r="H32" s="28">
        <v>10.5</v>
      </c>
      <c r="I32" s="24">
        <f t="shared" si="0"/>
        <v>10.416666666666666</v>
      </c>
      <c r="J32" s="25">
        <v>11.333333333333334</v>
      </c>
      <c r="K32" s="25">
        <f t="shared" si="1"/>
        <v>-0.91666666666666785</v>
      </c>
    </row>
    <row r="33" spans="1:11" ht="15.75" thickBot="1" x14ac:dyDescent="0.3">
      <c r="A33" s="14">
        <v>23</v>
      </c>
      <c r="B33" s="6" t="s">
        <v>30</v>
      </c>
      <c r="C33" s="28">
        <v>3</v>
      </c>
      <c r="D33" s="28">
        <v>4</v>
      </c>
      <c r="E33" s="28">
        <v>3</v>
      </c>
      <c r="F33" s="28">
        <v>4</v>
      </c>
      <c r="G33" s="28">
        <v>3.75</v>
      </c>
      <c r="H33" s="28">
        <v>3</v>
      </c>
      <c r="I33" s="24">
        <f t="shared" si="0"/>
        <v>3.4583333333333335</v>
      </c>
      <c r="J33" s="25">
        <v>3.625</v>
      </c>
      <c r="K33" s="25">
        <f t="shared" si="1"/>
        <v>-0.16666666666666652</v>
      </c>
    </row>
    <row r="34" spans="1:11" ht="15.75" thickBot="1" x14ac:dyDescent="0.3">
      <c r="A34" s="15">
        <v>24</v>
      </c>
      <c r="B34" s="6" t="s">
        <v>31</v>
      </c>
      <c r="C34" s="28">
        <v>3</v>
      </c>
      <c r="D34" s="28">
        <v>4</v>
      </c>
      <c r="E34" s="28">
        <v>3</v>
      </c>
      <c r="F34" s="28">
        <v>4</v>
      </c>
      <c r="G34" s="28">
        <v>3.75</v>
      </c>
      <c r="H34" s="28">
        <v>3.5</v>
      </c>
      <c r="I34" s="24">
        <f t="shared" si="0"/>
        <v>3.5416666666666665</v>
      </c>
      <c r="J34" s="25">
        <v>4</v>
      </c>
      <c r="K34" s="25">
        <f t="shared" si="1"/>
        <v>-0.45833333333333348</v>
      </c>
    </row>
    <row r="35" spans="1:11" ht="15.75" thickBot="1" x14ac:dyDescent="0.3">
      <c r="A35" s="15">
        <v>25</v>
      </c>
      <c r="B35" s="6" t="s">
        <v>32</v>
      </c>
      <c r="C35" s="28">
        <v>5</v>
      </c>
      <c r="D35" s="28">
        <v>5.5</v>
      </c>
      <c r="E35" s="28">
        <v>5</v>
      </c>
      <c r="F35" s="28">
        <v>5.5</v>
      </c>
      <c r="G35" s="28">
        <v>5.5</v>
      </c>
      <c r="H35" s="28">
        <v>4.75</v>
      </c>
      <c r="I35" s="24">
        <f t="shared" si="0"/>
        <v>5.208333333333333</v>
      </c>
      <c r="J35" s="25">
        <v>5.125</v>
      </c>
      <c r="K35" s="25">
        <f t="shared" si="1"/>
        <v>8.3333333333333037E-2</v>
      </c>
    </row>
    <row r="36" spans="1:11" ht="15.75" thickBot="1" x14ac:dyDescent="0.3">
      <c r="A36" s="14">
        <v>26</v>
      </c>
      <c r="B36" s="6" t="s">
        <v>34</v>
      </c>
      <c r="C36" s="28">
        <v>16</v>
      </c>
      <c r="D36" s="28">
        <v>18</v>
      </c>
      <c r="E36" s="28">
        <v>19</v>
      </c>
      <c r="F36" s="28">
        <v>17</v>
      </c>
      <c r="G36" s="28">
        <v>19</v>
      </c>
      <c r="H36" s="28">
        <v>20.5</v>
      </c>
      <c r="I36" s="24">
        <f t="shared" si="0"/>
        <v>18.25</v>
      </c>
      <c r="J36" s="25">
        <v>18</v>
      </c>
      <c r="K36" s="25">
        <f t="shared" si="1"/>
        <v>0.25</v>
      </c>
    </row>
    <row r="37" spans="1:11" ht="15.75" thickBot="1" x14ac:dyDescent="0.3">
      <c r="A37" s="14">
        <v>27</v>
      </c>
      <c r="B37" s="6" t="s">
        <v>35</v>
      </c>
      <c r="C37" s="28">
        <v>11</v>
      </c>
      <c r="D37" s="28">
        <v>12</v>
      </c>
      <c r="E37" s="28">
        <v>11</v>
      </c>
      <c r="F37" s="28">
        <v>11</v>
      </c>
      <c r="G37" s="28">
        <v>11.5</v>
      </c>
      <c r="H37" s="28">
        <v>12</v>
      </c>
      <c r="I37" s="24">
        <f t="shared" si="0"/>
        <v>11.416666666666666</v>
      </c>
      <c r="J37" s="25">
        <v>12.25</v>
      </c>
      <c r="K37" s="25">
        <f t="shared" si="1"/>
        <v>-0.83333333333333393</v>
      </c>
    </row>
    <row r="38" spans="1:11" ht="15.75" thickBot="1" x14ac:dyDescent="0.3">
      <c r="A38" s="15">
        <v>28</v>
      </c>
      <c r="B38" s="6" t="s">
        <v>79</v>
      </c>
      <c r="C38" s="28">
        <v>4</v>
      </c>
      <c r="D38" s="28">
        <v>4</v>
      </c>
      <c r="E38" s="28">
        <v>3.5</v>
      </c>
      <c r="F38" s="28">
        <v>5</v>
      </c>
      <c r="G38" s="28">
        <v>3.5</v>
      </c>
      <c r="H38" s="28">
        <v>3.5</v>
      </c>
      <c r="I38" s="24">
        <f t="shared" si="0"/>
        <v>3.9166666666666665</v>
      </c>
      <c r="J38" s="25">
        <v>3.625</v>
      </c>
      <c r="K38" s="25">
        <f t="shared" si="1"/>
        <v>0.29166666666666652</v>
      </c>
    </row>
    <row r="39" spans="1:11" ht="15.75" thickBot="1" x14ac:dyDescent="0.3">
      <c r="A39" s="14">
        <v>29</v>
      </c>
      <c r="B39" s="6" t="s">
        <v>37</v>
      </c>
      <c r="C39" s="28">
        <v>5</v>
      </c>
      <c r="D39" s="28">
        <v>5</v>
      </c>
      <c r="E39" s="28">
        <v>4.5</v>
      </c>
      <c r="F39" s="28">
        <v>5</v>
      </c>
      <c r="G39" s="28">
        <v>4.5</v>
      </c>
      <c r="H39" s="28">
        <v>5.5</v>
      </c>
      <c r="I39" s="24">
        <f t="shared" si="0"/>
        <v>4.916666666666667</v>
      </c>
      <c r="J39" s="25">
        <v>5.375</v>
      </c>
      <c r="K39" s="25">
        <f t="shared" si="1"/>
        <v>-0.45833333333333304</v>
      </c>
    </row>
    <row r="40" spans="1:11" ht="15.75" thickBot="1" x14ac:dyDescent="0.3">
      <c r="A40" s="14">
        <v>30</v>
      </c>
      <c r="B40" s="6" t="s">
        <v>38</v>
      </c>
      <c r="C40" s="28">
        <v>5</v>
      </c>
      <c r="D40" s="28">
        <v>6</v>
      </c>
      <c r="E40" s="28">
        <v>5</v>
      </c>
      <c r="F40" s="28">
        <v>5</v>
      </c>
      <c r="G40" s="28">
        <v>4.5</v>
      </c>
      <c r="H40" s="28">
        <v>6</v>
      </c>
      <c r="I40" s="24">
        <f t="shared" si="0"/>
        <v>5.25</v>
      </c>
      <c r="J40" s="25">
        <v>5.625</v>
      </c>
      <c r="K40" s="25">
        <f t="shared" si="1"/>
        <v>-0.375</v>
      </c>
    </row>
    <row r="41" spans="1:11" ht="15.75" thickBot="1" x14ac:dyDescent="0.3">
      <c r="A41" s="15">
        <v>31</v>
      </c>
      <c r="B41" s="6" t="s">
        <v>80</v>
      </c>
      <c r="C41" s="28">
        <v>5</v>
      </c>
      <c r="D41" s="28">
        <v>5</v>
      </c>
      <c r="E41" s="28">
        <v>5</v>
      </c>
      <c r="F41" s="28">
        <v>5</v>
      </c>
      <c r="G41" s="28">
        <v>5</v>
      </c>
      <c r="H41" s="28">
        <v>4.5</v>
      </c>
      <c r="I41" s="24">
        <f t="shared" si="0"/>
        <v>4.916666666666667</v>
      </c>
      <c r="J41" s="25">
        <v>5.375</v>
      </c>
      <c r="K41" s="25">
        <f t="shared" si="1"/>
        <v>-0.45833333333333304</v>
      </c>
    </row>
    <row r="42" spans="1:11" ht="15.75" thickBot="1" x14ac:dyDescent="0.3">
      <c r="A42" s="14">
        <v>32</v>
      </c>
      <c r="B42" s="6" t="s">
        <v>81</v>
      </c>
      <c r="C42" s="28">
        <v>7</v>
      </c>
      <c r="D42" s="28">
        <v>5</v>
      </c>
      <c r="E42" s="28">
        <v>4.5</v>
      </c>
      <c r="F42" s="28">
        <v>5</v>
      </c>
      <c r="G42" s="28"/>
      <c r="H42" s="28">
        <v>5.5</v>
      </c>
      <c r="I42" s="24">
        <f t="shared" si="0"/>
        <v>5.4</v>
      </c>
      <c r="J42" s="25">
        <v>5.75</v>
      </c>
      <c r="K42" s="25">
        <f t="shared" si="1"/>
        <v>-0.34999999999999964</v>
      </c>
    </row>
    <row r="43" spans="1:11" ht="15.75" thickBot="1" x14ac:dyDescent="0.3">
      <c r="A43" s="14">
        <v>33</v>
      </c>
      <c r="B43" s="6" t="s">
        <v>41</v>
      </c>
      <c r="C43" s="28">
        <v>3</v>
      </c>
      <c r="D43" s="28">
        <v>3</v>
      </c>
      <c r="E43" s="28">
        <v>2.5</v>
      </c>
      <c r="F43" s="28">
        <v>3</v>
      </c>
      <c r="G43" s="28">
        <v>2.5</v>
      </c>
      <c r="H43" s="28">
        <v>3.5</v>
      </c>
      <c r="I43" s="24">
        <f t="shared" ref="I43:I68" si="2">AVERAGE(C43:H43)</f>
        <v>2.9166666666666665</v>
      </c>
      <c r="J43" s="25">
        <v>3.375</v>
      </c>
      <c r="K43" s="25">
        <f t="shared" si="1"/>
        <v>-0.45833333333333348</v>
      </c>
    </row>
    <row r="44" spans="1:11" ht="15.75" thickBot="1" x14ac:dyDescent="0.3">
      <c r="A44" s="15">
        <v>34</v>
      </c>
      <c r="B44" s="6" t="s">
        <v>43</v>
      </c>
      <c r="C44" s="28">
        <v>7</v>
      </c>
      <c r="D44" s="28">
        <v>6.5</v>
      </c>
      <c r="E44" s="28">
        <v>7</v>
      </c>
      <c r="F44" s="28">
        <v>8</v>
      </c>
      <c r="G44" s="28">
        <v>7.5</v>
      </c>
      <c r="H44" s="28">
        <v>7</v>
      </c>
      <c r="I44" s="24">
        <f t="shared" si="2"/>
        <v>7.166666666666667</v>
      </c>
      <c r="J44" s="25">
        <v>6.75</v>
      </c>
      <c r="K44" s="25">
        <f t="shared" si="1"/>
        <v>0.41666666666666696</v>
      </c>
    </row>
    <row r="45" spans="1:11" ht="15.75" thickBot="1" x14ac:dyDescent="0.3">
      <c r="A45" s="15">
        <v>35</v>
      </c>
      <c r="B45" s="6" t="s">
        <v>82</v>
      </c>
      <c r="C45" s="28">
        <v>10</v>
      </c>
      <c r="D45" s="28">
        <v>11</v>
      </c>
      <c r="E45" s="28" t="s">
        <v>177</v>
      </c>
      <c r="F45" s="28">
        <v>11</v>
      </c>
      <c r="G45" s="28">
        <v>9.3333333333333339</v>
      </c>
      <c r="H45" s="28">
        <v>10</v>
      </c>
      <c r="I45" s="24">
        <f t="shared" si="2"/>
        <v>10.266666666666667</v>
      </c>
      <c r="J45" s="25">
        <v>10.75</v>
      </c>
      <c r="K45" s="25">
        <f t="shared" si="1"/>
        <v>-0.4833333333333325</v>
      </c>
    </row>
    <row r="46" spans="1:11" ht="15.75" thickBot="1" x14ac:dyDescent="0.3">
      <c r="A46" s="14">
        <v>36</v>
      </c>
      <c r="B46" s="6" t="s">
        <v>44</v>
      </c>
      <c r="C46" s="28">
        <v>3</v>
      </c>
      <c r="D46" s="28">
        <v>3</v>
      </c>
      <c r="E46" s="28">
        <v>2.5</v>
      </c>
      <c r="F46" s="28">
        <v>3</v>
      </c>
      <c r="G46" s="28">
        <v>1.0833333333333333</v>
      </c>
      <c r="H46" s="28">
        <v>2</v>
      </c>
      <c r="I46" s="24">
        <f t="shared" si="2"/>
        <v>2.4305555555555558</v>
      </c>
      <c r="J46" s="25">
        <v>2.25</v>
      </c>
      <c r="K46" s="25">
        <f t="shared" si="1"/>
        <v>0.1805555555555558</v>
      </c>
    </row>
    <row r="47" spans="1:11" ht="15.75" thickBot="1" x14ac:dyDescent="0.3">
      <c r="A47" s="14">
        <v>37</v>
      </c>
      <c r="B47" s="6" t="s">
        <v>45</v>
      </c>
      <c r="C47" s="28">
        <v>2.5</v>
      </c>
      <c r="D47" s="28">
        <v>3</v>
      </c>
      <c r="E47" s="28">
        <v>2</v>
      </c>
      <c r="F47" s="28">
        <v>4</v>
      </c>
      <c r="G47" s="28">
        <v>2.5</v>
      </c>
      <c r="H47" s="28">
        <v>3</v>
      </c>
      <c r="I47" s="24">
        <f t="shared" si="2"/>
        <v>2.8333333333333335</v>
      </c>
      <c r="J47" s="25">
        <v>3.25</v>
      </c>
      <c r="K47" s="25">
        <f t="shared" si="1"/>
        <v>-0.41666666666666652</v>
      </c>
    </row>
    <row r="48" spans="1:11" ht="15.75" thickBot="1" x14ac:dyDescent="0.3">
      <c r="A48" s="15">
        <v>38</v>
      </c>
      <c r="B48" s="6" t="s">
        <v>48</v>
      </c>
      <c r="C48" s="28">
        <v>12</v>
      </c>
      <c r="D48" s="28">
        <v>10</v>
      </c>
      <c r="E48" s="28">
        <v>12</v>
      </c>
      <c r="F48" s="28">
        <v>10</v>
      </c>
      <c r="G48" s="28">
        <v>12</v>
      </c>
      <c r="H48" s="28">
        <v>10</v>
      </c>
      <c r="I48" s="24">
        <f t="shared" si="2"/>
        <v>11</v>
      </c>
      <c r="J48" s="25">
        <v>10.75</v>
      </c>
      <c r="K48" s="25">
        <f t="shared" si="1"/>
        <v>0.25</v>
      </c>
    </row>
    <row r="49" spans="1:11" ht="15.75" thickBot="1" x14ac:dyDescent="0.3">
      <c r="A49" s="14">
        <v>39</v>
      </c>
      <c r="B49" s="6" t="s">
        <v>49</v>
      </c>
      <c r="C49" s="28">
        <v>2</v>
      </c>
      <c r="D49" s="28">
        <v>2.5</v>
      </c>
      <c r="E49" s="28">
        <v>3</v>
      </c>
      <c r="F49" s="28">
        <v>2</v>
      </c>
      <c r="G49" s="28">
        <v>3</v>
      </c>
      <c r="H49" s="28">
        <v>2</v>
      </c>
      <c r="I49" s="24">
        <f t="shared" si="2"/>
        <v>2.4166666666666665</v>
      </c>
      <c r="J49" s="25">
        <v>2</v>
      </c>
      <c r="K49" s="25">
        <f t="shared" si="1"/>
        <v>0.41666666666666652</v>
      </c>
    </row>
    <row r="50" spans="1:11" ht="15.75" thickBot="1" x14ac:dyDescent="0.3">
      <c r="A50" s="14">
        <v>40</v>
      </c>
      <c r="B50" s="6" t="s">
        <v>50</v>
      </c>
      <c r="C50" s="28">
        <v>5</v>
      </c>
      <c r="D50" s="28">
        <v>5</v>
      </c>
      <c r="E50" s="28">
        <v>5</v>
      </c>
      <c r="F50" s="28">
        <v>5</v>
      </c>
      <c r="G50" s="28">
        <v>5.5</v>
      </c>
      <c r="H50" s="28">
        <v>3</v>
      </c>
      <c r="I50" s="24">
        <f t="shared" si="2"/>
        <v>4.75</v>
      </c>
      <c r="J50" s="25">
        <v>4.75</v>
      </c>
      <c r="K50" s="25">
        <f t="shared" si="1"/>
        <v>0</v>
      </c>
    </row>
    <row r="51" spans="1:11" ht="15.75" thickBot="1" x14ac:dyDescent="0.3">
      <c r="A51" s="15">
        <v>41</v>
      </c>
      <c r="B51" s="6" t="s">
        <v>51</v>
      </c>
      <c r="C51" s="28">
        <v>5</v>
      </c>
      <c r="D51" s="28">
        <v>5</v>
      </c>
      <c r="E51" s="28">
        <v>3</v>
      </c>
      <c r="F51" s="28">
        <v>5</v>
      </c>
      <c r="G51" s="28">
        <v>7.25</v>
      </c>
      <c r="H51" s="28">
        <v>4</v>
      </c>
      <c r="I51" s="24">
        <f t="shared" si="2"/>
        <v>4.875</v>
      </c>
      <c r="J51" s="25">
        <v>5.25</v>
      </c>
      <c r="K51" s="25">
        <f t="shared" si="1"/>
        <v>-0.375</v>
      </c>
    </row>
    <row r="52" spans="1:11" ht="15.75" thickBot="1" x14ac:dyDescent="0.3">
      <c r="A52" s="14">
        <v>42</v>
      </c>
      <c r="B52" s="6" t="s">
        <v>83</v>
      </c>
      <c r="C52" s="28">
        <v>2</v>
      </c>
      <c r="D52" s="28">
        <v>3.5</v>
      </c>
      <c r="E52" s="28">
        <v>2</v>
      </c>
      <c r="F52" s="28">
        <v>2</v>
      </c>
      <c r="G52" s="28">
        <v>3.15</v>
      </c>
      <c r="H52" s="28">
        <v>1.5</v>
      </c>
      <c r="I52" s="24">
        <f t="shared" si="2"/>
        <v>2.3583333333333334</v>
      </c>
      <c r="J52" s="25">
        <v>2</v>
      </c>
      <c r="K52" s="25">
        <f t="shared" si="1"/>
        <v>0.35833333333333339</v>
      </c>
    </row>
    <row r="53" spans="1:11" ht="15.75" thickBot="1" x14ac:dyDescent="0.3">
      <c r="A53" s="14">
        <v>43</v>
      </c>
      <c r="B53" s="6" t="s">
        <v>53</v>
      </c>
      <c r="C53" s="28">
        <v>2.5</v>
      </c>
      <c r="D53" s="28">
        <v>3.5</v>
      </c>
      <c r="E53" s="28">
        <v>2.5</v>
      </c>
      <c r="F53" s="28">
        <v>2.5</v>
      </c>
      <c r="G53" s="28">
        <v>4</v>
      </c>
      <c r="H53" s="28">
        <v>2</v>
      </c>
      <c r="I53" s="24">
        <f t="shared" si="2"/>
        <v>2.8333333333333335</v>
      </c>
      <c r="J53" s="25">
        <v>2.375</v>
      </c>
      <c r="K53" s="25">
        <f t="shared" si="1"/>
        <v>0.45833333333333348</v>
      </c>
    </row>
    <row r="54" spans="1:11" ht="15.75" thickBot="1" x14ac:dyDescent="0.3">
      <c r="A54" s="15">
        <v>44</v>
      </c>
      <c r="B54" s="6" t="s">
        <v>54</v>
      </c>
      <c r="C54" s="28">
        <v>40</v>
      </c>
      <c r="D54" s="28">
        <v>42</v>
      </c>
      <c r="E54" s="28">
        <v>42</v>
      </c>
      <c r="F54" s="28">
        <v>42</v>
      </c>
      <c r="G54" s="28">
        <v>43</v>
      </c>
      <c r="H54" s="28"/>
      <c r="I54" s="24">
        <f t="shared" si="2"/>
        <v>41.8</v>
      </c>
      <c r="J54" s="25">
        <v>40.75</v>
      </c>
      <c r="K54" s="25">
        <f t="shared" si="1"/>
        <v>1.0499999999999972</v>
      </c>
    </row>
    <row r="55" spans="1:11" ht="15.75" thickBot="1" x14ac:dyDescent="0.3">
      <c r="A55" s="14">
        <v>45</v>
      </c>
      <c r="B55" s="6" t="s">
        <v>55</v>
      </c>
      <c r="C55" s="28">
        <v>15</v>
      </c>
      <c r="D55" s="28">
        <v>15</v>
      </c>
      <c r="E55" s="28">
        <v>16</v>
      </c>
      <c r="F55" s="28">
        <v>14.5</v>
      </c>
      <c r="G55" s="28">
        <v>15</v>
      </c>
      <c r="H55" s="28"/>
      <c r="I55" s="24">
        <f t="shared" si="2"/>
        <v>15.1</v>
      </c>
      <c r="J55" s="25">
        <v>14.75</v>
      </c>
      <c r="K55" s="25">
        <f t="shared" si="1"/>
        <v>0.34999999999999964</v>
      </c>
    </row>
    <row r="56" spans="1:11" ht="15.75" thickBot="1" x14ac:dyDescent="0.3">
      <c r="A56" s="14">
        <v>46</v>
      </c>
      <c r="B56" s="6" t="s">
        <v>56</v>
      </c>
      <c r="C56" s="28">
        <v>12</v>
      </c>
      <c r="D56" s="28">
        <v>8</v>
      </c>
      <c r="E56" s="28">
        <v>11</v>
      </c>
      <c r="F56" s="28">
        <v>12</v>
      </c>
      <c r="G56" s="28">
        <v>9.5</v>
      </c>
      <c r="H56" s="28"/>
      <c r="I56" s="24">
        <f t="shared" si="2"/>
        <v>10.5</v>
      </c>
      <c r="J56" s="25">
        <v>10.75</v>
      </c>
      <c r="K56" s="25">
        <f t="shared" si="1"/>
        <v>-0.25</v>
      </c>
    </row>
    <row r="57" spans="1:11" ht="15.75" thickBot="1" x14ac:dyDescent="0.3">
      <c r="A57" s="15">
        <v>47</v>
      </c>
      <c r="B57" s="6" t="s">
        <v>57</v>
      </c>
      <c r="C57" s="28">
        <v>4</v>
      </c>
      <c r="D57" s="28">
        <v>4</v>
      </c>
      <c r="E57" s="28">
        <v>4</v>
      </c>
      <c r="F57" s="28">
        <v>4.5</v>
      </c>
      <c r="G57" s="28">
        <v>4</v>
      </c>
      <c r="H57" s="28">
        <v>3.75</v>
      </c>
      <c r="I57" s="24">
        <f t="shared" si="2"/>
        <v>4.041666666666667</v>
      </c>
      <c r="J57" s="25">
        <v>4.375</v>
      </c>
      <c r="K57" s="25">
        <f t="shared" si="1"/>
        <v>-0.33333333333333304</v>
      </c>
    </row>
    <row r="58" spans="1:11" ht="15.75" thickBot="1" x14ac:dyDescent="0.3">
      <c r="A58" s="14">
        <v>48</v>
      </c>
      <c r="B58" s="6" t="s">
        <v>59</v>
      </c>
      <c r="C58" s="28" t="s">
        <v>177</v>
      </c>
      <c r="D58" s="28">
        <v>2.5</v>
      </c>
      <c r="E58" s="28" t="s">
        <v>177</v>
      </c>
      <c r="F58" s="28" t="s">
        <v>177</v>
      </c>
      <c r="G58" s="28">
        <v>2</v>
      </c>
      <c r="H58" s="28"/>
      <c r="I58" s="24">
        <f t="shared" si="2"/>
        <v>2.25</v>
      </c>
      <c r="J58" s="25">
        <v>2</v>
      </c>
      <c r="K58" s="25">
        <f t="shared" si="1"/>
        <v>0.25</v>
      </c>
    </row>
    <row r="59" spans="1:11" ht="15.75" thickBot="1" x14ac:dyDescent="0.3">
      <c r="A59" s="14">
        <v>49</v>
      </c>
      <c r="B59" s="6" t="s">
        <v>84</v>
      </c>
      <c r="C59" s="28" t="s">
        <v>177</v>
      </c>
      <c r="D59" s="28" t="s">
        <v>177</v>
      </c>
      <c r="E59" s="28" t="s">
        <v>177</v>
      </c>
      <c r="F59" s="28" t="s">
        <v>177</v>
      </c>
      <c r="G59" s="28"/>
      <c r="H59" s="28">
        <v>16</v>
      </c>
      <c r="I59" s="24">
        <f t="shared" si="2"/>
        <v>16</v>
      </c>
      <c r="J59" s="25">
        <v>15.75</v>
      </c>
      <c r="K59" s="25">
        <f>+I59-J59</f>
        <v>0.25</v>
      </c>
    </row>
    <row r="60" spans="1:11" ht="15.75" thickBot="1" x14ac:dyDescent="0.3">
      <c r="A60" s="15">
        <v>50</v>
      </c>
      <c r="B60" s="6" t="s">
        <v>60</v>
      </c>
      <c r="C60" s="28"/>
      <c r="D60" s="28"/>
      <c r="E60" s="28">
        <v>5</v>
      </c>
      <c r="F60" s="28"/>
      <c r="G60" s="28">
        <v>3.75</v>
      </c>
      <c r="H60" s="28">
        <v>3.5</v>
      </c>
      <c r="I60" s="24">
        <f t="shared" si="2"/>
        <v>4.083333333333333</v>
      </c>
      <c r="J60" s="25">
        <v>4.375</v>
      </c>
      <c r="K60" s="25">
        <f t="shared" si="1"/>
        <v>-0.29166666666666696</v>
      </c>
    </row>
    <row r="61" spans="1:11" ht="15.75" thickBot="1" x14ac:dyDescent="0.3">
      <c r="A61" s="14">
        <v>51</v>
      </c>
      <c r="B61" s="6" t="s">
        <v>62</v>
      </c>
      <c r="C61" s="28">
        <v>5</v>
      </c>
      <c r="D61" s="28">
        <v>6</v>
      </c>
      <c r="E61" s="28">
        <v>5</v>
      </c>
      <c r="F61" s="28">
        <v>5</v>
      </c>
      <c r="G61" s="28">
        <v>4.75</v>
      </c>
      <c r="H61" s="28">
        <v>4.75</v>
      </c>
      <c r="I61" s="24">
        <f t="shared" si="2"/>
        <v>5.083333333333333</v>
      </c>
      <c r="J61" s="25">
        <v>4.75</v>
      </c>
      <c r="K61" s="25">
        <f t="shared" si="1"/>
        <v>0.33333333333333304</v>
      </c>
    </row>
    <row r="62" spans="1:11" ht="15.75" thickBot="1" x14ac:dyDescent="0.3">
      <c r="A62" s="14">
        <v>52</v>
      </c>
      <c r="B62" s="6" t="s">
        <v>63</v>
      </c>
      <c r="C62" s="28">
        <v>1.5</v>
      </c>
      <c r="D62" s="28">
        <v>1</v>
      </c>
      <c r="E62" s="28">
        <v>1.5</v>
      </c>
      <c r="F62" s="28">
        <v>1.5</v>
      </c>
      <c r="G62" s="28">
        <v>1.375</v>
      </c>
      <c r="H62" s="28">
        <v>1.125</v>
      </c>
      <c r="I62" s="24">
        <f t="shared" si="2"/>
        <v>1.3333333333333333</v>
      </c>
      <c r="J62" s="25">
        <v>1.25</v>
      </c>
      <c r="K62" s="25">
        <f t="shared" si="1"/>
        <v>8.3333333333333259E-2</v>
      </c>
    </row>
    <row r="63" spans="1:11" ht="15.75" thickBot="1" x14ac:dyDescent="0.3">
      <c r="A63" s="15">
        <v>53</v>
      </c>
      <c r="B63" s="6" t="s">
        <v>64</v>
      </c>
      <c r="C63" s="28">
        <v>3</v>
      </c>
      <c r="D63" s="28" t="s">
        <v>177</v>
      </c>
      <c r="E63" s="28">
        <v>3</v>
      </c>
      <c r="F63" s="28">
        <v>3.5</v>
      </c>
      <c r="G63" s="28">
        <v>2.5</v>
      </c>
      <c r="H63" s="28">
        <v>3.5</v>
      </c>
      <c r="I63" s="24">
        <f t="shared" si="2"/>
        <v>3.1</v>
      </c>
      <c r="J63" s="25">
        <v>3.125</v>
      </c>
      <c r="K63" s="25">
        <f t="shared" si="1"/>
        <v>-2.4999999999999911E-2</v>
      </c>
    </row>
    <row r="64" spans="1:11" ht="15.75" thickBot="1" x14ac:dyDescent="0.3">
      <c r="A64" s="14">
        <v>54</v>
      </c>
      <c r="B64" s="6" t="s">
        <v>65</v>
      </c>
      <c r="C64" s="28">
        <v>1</v>
      </c>
      <c r="D64" s="28">
        <v>1.5</v>
      </c>
      <c r="E64" s="28">
        <v>1</v>
      </c>
      <c r="F64" s="28">
        <v>1.25</v>
      </c>
      <c r="G64" s="28">
        <v>1</v>
      </c>
      <c r="H64" s="28">
        <v>1</v>
      </c>
      <c r="I64" s="24">
        <f t="shared" si="2"/>
        <v>1.125</v>
      </c>
      <c r="J64" s="25">
        <v>1.0625</v>
      </c>
      <c r="K64" s="25">
        <f t="shared" si="1"/>
        <v>6.25E-2</v>
      </c>
    </row>
    <row r="65" spans="1:11" ht="15.75" thickBot="1" x14ac:dyDescent="0.3">
      <c r="A65" s="14">
        <v>55</v>
      </c>
      <c r="B65" s="6" t="s">
        <v>66</v>
      </c>
      <c r="C65" s="28">
        <v>3.5</v>
      </c>
      <c r="D65" s="28">
        <v>3.5</v>
      </c>
      <c r="E65" s="28" t="s">
        <v>177</v>
      </c>
      <c r="F65" s="28">
        <v>3.5</v>
      </c>
      <c r="G65" s="28">
        <v>2.25</v>
      </c>
      <c r="H65" s="28"/>
      <c r="I65" s="24">
        <f t="shared" si="2"/>
        <v>3.1875</v>
      </c>
      <c r="J65" s="25">
        <v>3</v>
      </c>
      <c r="K65" s="25">
        <f t="shared" si="1"/>
        <v>0.1875</v>
      </c>
    </row>
    <row r="66" spans="1:11" ht="15.75" thickBot="1" x14ac:dyDescent="0.3">
      <c r="A66" s="15">
        <v>56</v>
      </c>
      <c r="B66" s="6" t="s">
        <v>67</v>
      </c>
      <c r="C66" s="28" t="s">
        <v>177</v>
      </c>
      <c r="D66" s="28">
        <v>5</v>
      </c>
      <c r="E66" s="28" t="s">
        <v>177</v>
      </c>
      <c r="F66" s="28">
        <v>5</v>
      </c>
      <c r="G66" s="28">
        <v>3.25</v>
      </c>
      <c r="H66" s="28"/>
      <c r="I66" s="24">
        <f t="shared" si="2"/>
        <v>4.416666666666667</v>
      </c>
      <c r="J66" s="25">
        <v>4.75</v>
      </c>
      <c r="K66" s="25">
        <f t="shared" si="1"/>
        <v>-0.33333333333333304</v>
      </c>
    </row>
    <row r="67" spans="1:11" ht="15.75" thickBot="1" x14ac:dyDescent="0.3">
      <c r="A67" s="14">
        <v>57</v>
      </c>
      <c r="B67" s="6" t="s">
        <v>68</v>
      </c>
      <c r="C67" s="28">
        <v>17</v>
      </c>
      <c r="D67" s="28">
        <v>20</v>
      </c>
      <c r="E67" s="28">
        <v>18</v>
      </c>
      <c r="F67" s="28">
        <v>19</v>
      </c>
      <c r="G67" s="28">
        <v>21</v>
      </c>
      <c r="H67" s="28"/>
      <c r="I67" s="24">
        <f t="shared" si="2"/>
        <v>19</v>
      </c>
      <c r="J67" s="25">
        <v>19.333333333333332</v>
      </c>
      <c r="K67" s="25">
        <f t="shared" si="1"/>
        <v>-0.33333333333333215</v>
      </c>
    </row>
    <row r="68" spans="1:11" ht="15.75" thickBot="1" x14ac:dyDescent="0.3">
      <c r="A68" s="14">
        <v>58</v>
      </c>
      <c r="B68" s="6" t="s">
        <v>69</v>
      </c>
      <c r="C68" s="28">
        <v>30</v>
      </c>
      <c r="D68" s="28">
        <v>30</v>
      </c>
      <c r="E68" s="28">
        <v>17</v>
      </c>
      <c r="F68" s="28">
        <v>16</v>
      </c>
      <c r="G68" s="28">
        <v>26.666666666666668</v>
      </c>
      <c r="H68" s="28"/>
      <c r="I68" s="24">
        <f t="shared" si="2"/>
        <v>23.933333333333334</v>
      </c>
      <c r="J68" s="25">
        <v>23.5</v>
      </c>
      <c r="K68" s="25">
        <f t="shared" si="1"/>
        <v>0.43333333333333357</v>
      </c>
    </row>
    <row r="69" spans="1:11" ht="15.75" thickBot="1" x14ac:dyDescent="0.3">
      <c r="A69" s="15">
        <v>59</v>
      </c>
      <c r="B69" s="6" t="s">
        <v>70</v>
      </c>
      <c r="C69" s="28" t="s">
        <v>177</v>
      </c>
      <c r="D69" s="28">
        <v>9</v>
      </c>
      <c r="E69" s="28">
        <v>8.5</v>
      </c>
      <c r="F69" s="28">
        <v>11</v>
      </c>
      <c r="G69" s="28">
        <v>10</v>
      </c>
      <c r="H69" s="28"/>
      <c r="I69" s="24">
        <f>AVERAGE(C69:H69)</f>
        <v>9.625</v>
      </c>
      <c r="J69" s="25">
        <v>9.3333333333333339</v>
      </c>
      <c r="K69" s="25">
        <f t="shared" si="1"/>
        <v>0.29166666666666607</v>
      </c>
    </row>
    <row r="70" spans="1:11" ht="15.75" thickBot="1" x14ac:dyDescent="0.3">
      <c r="A70" s="16">
        <v>60</v>
      </c>
      <c r="B70" s="7" t="s">
        <v>71</v>
      </c>
      <c r="C70" s="28" t="s">
        <v>177</v>
      </c>
      <c r="D70" s="28">
        <v>9</v>
      </c>
      <c r="E70" s="28" t="s">
        <v>177</v>
      </c>
      <c r="F70" s="28" t="s">
        <v>177</v>
      </c>
      <c r="G70" s="28">
        <v>7</v>
      </c>
      <c r="H70" s="28"/>
      <c r="I70" s="24">
        <f>AVERAGE(C70:H70)</f>
        <v>8</v>
      </c>
      <c r="J70" s="26">
        <v>7.75</v>
      </c>
      <c r="K70" s="26">
        <f>+I70-J70</f>
        <v>0.25</v>
      </c>
    </row>
    <row r="71" spans="1:11" x14ac:dyDescent="0.25">
      <c r="A71" s="27" t="s">
        <v>85</v>
      </c>
      <c r="B71" s="5"/>
    </row>
    <row r="72" spans="1:11" x14ac:dyDescent="0.25">
      <c r="B72" s="8"/>
      <c r="C72" s="2"/>
      <c r="D72" s="2"/>
      <c r="E72" s="2"/>
      <c r="F72" s="2"/>
      <c r="G72" s="2"/>
      <c r="H72" s="2"/>
      <c r="I72" s="2"/>
    </row>
    <row r="73" spans="1:11" x14ac:dyDescent="0.25">
      <c r="B73" s="8" t="s">
        <v>5</v>
      </c>
      <c r="G73" s="2"/>
    </row>
    <row r="74" spans="1:11" x14ac:dyDescent="0.25">
      <c r="A74" s="1"/>
      <c r="B74" s="3"/>
      <c r="G74" s="2"/>
    </row>
    <row r="75" spans="1:11" x14ac:dyDescent="0.25">
      <c r="A75" s="1"/>
      <c r="B75" s="3"/>
      <c r="C75" s="2"/>
      <c r="D75" s="2"/>
      <c r="E75" s="2"/>
      <c r="F75" s="2"/>
      <c r="G75" s="2"/>
      <c r="H75" s="2"/>
      <c r="I75" s="2"/>
    </row>
    <row r="76" spans="1:11" x14ac:dyDescent="0.25">
      <c r="A76" s="1"/>
      <c r="B76" s="3"/>
      <c r="C76" s="2"/>
      <c r="D76" s="2"/>
      <c r="G76" s="2"/>
    </row>
    <row r="77" spans="1:11" x14ac:dyDescent="0.25">
      <c r="B77" s="3"/>
      <c r="C77" s="2"/>
      <c r="D77" s="2"/>
    </row>
    <row r="78" spans="1:11" x14ac:dyDescent="0.25">
      <c r="A78" s="1"/>
      <c r="B78" s="3"/>
      <c r="C78" s="2"/>
      <c r="D78" s="2"/>
    </row>
    <row r="79" spans="1:11" x14ac:dyDescent="0.25">
      <c r="A79" s="1"/>
      <c r="B79" s="3"/>
      <c r="C79" s="2"/>
      <c r="D79" s="2"/>
    </row>
    <row r="80" spans="1:11" x14ac:dyDescent="0.25">
      <c r="A80" s="1"/>
      <c r="B80" s="3"/>
      <c r="C80" s="2"/>
      <c r="D80" s="2"/>
    </row>
    <row r="81" spans="1:4" x14ac:dyDescent="0.25">
      <c r="A81" s="1"/>
      <c r="B81" s="3"/>
      <c r="C81" s="2"/>
      <c r="D81" s="2"/>
    </row>
    <row r="82" spans="1:4" x14ac:dyDescent="0.25">
      <c r="A82" s="1"/>
      <c r="B82" s="3"/>
      <c r="C82" s="2"/>
      <c r="D82" s="2"/>
    </row>
    <row r="83" spans="1:4" x14ac:dyDescent="0.25">
      <c r="A83" s="1"/>
      <c r="B83" s="3"/>
      <c r="C83" s="2"/>
      <c r="D83" s="2"/>
    </row>
    <row r="84" spans="1:4" x14ac:dyDescent="0.25">
      <c r="A84" s="1"/>
      <c r="B84" s="3"/>
      <c r="C84" s="2"/>
      <c r="D84" s="2"/>
    </row>
    <row r="85" spans="1:4" x14ac:dyDescent="0.25">
      <c r="A85" s="1"/>
      <c r="B85" s="3"/>
      <c r="C85" s="2"/>
      <c r="D85" s="2"/>
    </row>
    <row r="86" spans="1:4" x14ac:dyDescent="0.25">
      <c r="A86" s="1"/>
      <c r="B86" s="3"/>
      <c r="C86" s="2"/>
      <c r="D86" s="2"/>
    </row>
    <row r="87" spans="1:4" x14ac:dyDescent="0.25">
      <c r="A87" s="1"/>
      <c r="B87" s="3"/>
      <c r="C87" s="2"/>
      <c r="D87" s="2"/>
    </row>
    <row r="88" spans="1:4" x14ac:dyDescent="0.25">
      <c r="A88" s="1"/>
      <c r="B88" s="3"/>
      <c r="C88" s="2"/>
      <c r="D88" s="2"/>
    </row>
    <row r="89" spans="1:4" x14ac:dyDescent="0.25">
      <c r="A89" s="1"/>
      <c r="B89" s="3"/>
      <c r="C89" s="2"/>
      <c r="D89" s="2"/>
    </row>
    <row r="90" spans="1:4" x14ac:dyDescent="0.25">
      <c r="A90" s="1"/>
      <c r="B90" s="3"/>
      <c r="C90" s="2"/>
      <c r="D90" s="2"/>
    </row>
    <row r="91" spans="1:4" x14ac:dyDescent="0.25">
      <c r="A91" s="1"/>
      <c r="B91" s="3"/>
      <c r="C91" s="2"/>
      <c r="D91" s="2"/>
    </row>
    <row r="92" spans="1:4" x14ac:dyDescent="0.25">
      <c r="A92" s="1"/>
      <c r="B92" s="3"/>
      <c r="C92" s="2"/>
      <c r="D92" s="2"/>
    </row>
    <row r="93" spans="1:4" x14ac:dyDescent="0.25">
      <c r="A93" s="1"/>
      <c r="B93" s="3"/>
      <c r="C93" s="2"/>
      <c r="D93" s="2"/>
    </row>
    <row r="94" spans="1:4" x14ac:dyDescent="0.25">
      <c r="A94" s="1"/>
      <c r="B94" s="3"/>
      <c r="C94" s="2"/>
      <c r="D94" s="4"/>
    </row>
    <row r="95" spans="1:4" x14ac:dyDescent="0.25">
      <c r="A95" s="1"/>
      <c r="B95" s="3"/>
      <c r="C95" s="4"/>
      <c r="D95" s="2"/>
    </row>
    <row r="96" spans="1:4" x14ac:dyDescent="0.25">
      <c r="A96" s="1"/>
      <c r="B96" s="4"/>
      <c r="C96" s="2"/>
      <c r="D96" s="2"/>
    </row>
    <row r="97" spans="1:3" x14ac:dyDescent="0.25">
      <c r="A97" s="1"/>
      <c r="B97" s="4"/>
      <c r="C97" s="2"/>
    </row>
    <row r="98" spans="1:3" x14ac:dyDescent="0.25">
      <c r="A98" s="1"/>
      <c r="B98" s="4"/>
      <c r="C98" s="2"/>
    </row>
    <row r="99" spans="1:3" x14ac:dyDescent="0.25">
      <c r="A99" s="1"/>
      <c r="B99" s="4"/>
      <c r="C99" s="2"/>
    </row>
    <row r="100" spans="1:3" x14ac:dyDescent="0.25">
      <c r="A100" s="1"/>
      <c r="B100" s="4"/>
      <c r="C100" s="2"/>
    </row>
    <row r="101" spans="1:3" x14ac:dyDescent="0.25">
      <c r="A101" s="1"/>
      <c r="B101" s="4"/>
      <c r="C101" s="2"/>
    </row>
    <row r="102" spans="1:3" x14ac:dyDescent="0.25">
      <c r="A102" s="1"/>
      <c r="B102" s="4"/>
      <c r="C102" s="2"/>
    </row>
    <row r="103" spans="1:3" x14ac:dyDescent="0.25">
      <c r="A103" s="1"/>
      <c r="B103" s="4"/>
      <c r="C103" s="2"/>
    </row>
    <row r="104" spans="1:3" x14ac:dyDescent="0.25">
      <c r="A104" s="1"/>
      <c r="B104" s="4"/>
      <c r="C104" s="2"/>
    </row>
    <row r="105" spans="1:3" x14ac:dyDescent="0.25">
      <c r="A105" s="1"/>
      <c r="B105" s="4"/>
      <c r="C105" s="2"/>
    </row>
    <row r="106" spans="1:3" x14ac:dyDescent="0.25">
      <c r="A106" s="1"/>
      <c r="B106" s="4"/>
      <c r="C106" s="2"/>
    </row>
    <row r="107" spans="1:3" x14ac:dyDescent="0.25">
      <c r="A107" s="1"/>
      <c r="B107" s="4"/>
      <c r="C107" s="2"/>
    </row>
    <row r="108" spans="1:3" x14ac:dyDescent="0.25">
      <c r="A108" s="1"/>
      <c r="B108" s="4"/>
      <c r="C108" s="2"/>
    </row>
    <row r="109" spans="1:3" x14ac:dyDescent="0.25">
      <c r="A109" s="1"/>
      <c r="B109" s="4"/>
      <c r="C109" s="2"/>
    </row>
    <row r="110" spans="1:3" x14ac:dyDescent="0.25">
      <c r="A110" s="1"/>
      <c r="B110" s="4"/>
      <c r="C110" s="2"/>
    </row>
    <row r="111" spans="1:3" x14ac:dyDescent="0.25">
      <c r="A111" s="1"/>
      <c r="B111" s="4"/>
      <c r="C111" s="2"/>
    </row>
  </sheetData>
  <mergeCells count="8">
    <mergeCell ref="A1:K5"/>
    <mergeCell ref="A6:H7"/>
    <mergeCell ref="I6:K7"/>
    <mergeCell ref="I8:I9"/>
    <mergeCell ref="J8:J9"/>
    <mergeCell ref="K8:K9"/>
    <mergeCell ref="A9:A10"/>
    <mergeCell ref="C10:K10"/>
  </mergeCells>
  <phoneticPr fontId="9" type="noConversion"/>
  <pageMargins left="1.6141732283464567" right="0.23622047244094491" top="0.74803149606299213" bottom="0.74803149606299213" header="0.31496062992125984" footer="0.31496062992125984"/>
  <pageSetup paperSize="345" scale="65" fitToWidth="0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223DD-6FCD-4508-A203-761C741DBA5B}">
  <dimension ref="B1:O37"/>
  <sheetViews>
    <sheetView workbookViewId="0">
      <selection activeCell="N20" sqref="N20"/>
    </sheetView>
  </sheetViews>
  <sheetFormatPr baseColWidth="10" defaultRowHeight="15" x14ac:dyDescent="0.25"/>
  <cols>
    <col min="2" max="2" width="3.5703125" bestFit="1" customWidth="1"/>
    <col min="3" max="3" width="24.42578125" bestFit="1" customWidth="1"/>
    <col min="4" max="4" width="11.7109375" style="1" bestFit="1" customWidth="1"/>
    <col min="5" max="5" width="15" customWidth="1"/>
    <col min="6" max="6" width="13.5703125" customWidth="1"/>
    <col min="7" max="7" width="14.5703125" customWidth="1"/>
    <col min="8" max="8" width="15.42578125" customWidth="1"/>
    <col min="9" max="9" width="14" customWidth="1"/>
    <col min="10" max="10" width="13.42578125" customWidth="1"/>
  </cols>
  <sheetData>
    <row r="1" spans="2:15" x14ac:dyDescent="0.25">
      <c r="E1" s="1"/>
      <c r="F1" s="1" t="s">
        <v>169</v>
      </c>
      <c r="G1" s="1"/>
      <c r="H1" s="1"/>
    </row>
    <row r="2" spans="2:15" x14ac:dyDescent="0.25">
      <c r="D2" s="114" t="s">
        <v>170</v>
      </c>
      <c r="E2" s="114"/>
      <c r="F2" s="114"/>
      <c r="G2" s="114"/>
      <c r="H2" s="114"/>
      <c r="I2" s="1"/>
    </row>
    <row r="3" spans="2:15" x14ac:dyDescent="0.25">
      <c r="E3" s="114" t="s">
        <v>171</v>
      </c>
      <c r="F3" s="114"/>
      <c r="G3" s="114"/>
    </row>
    <row r="4" spans="2:15" ht="15.75" thickBot="1" x14ac:dyDescent="0.3">
      <c r="E4" s="115" t="s">
        <v>172</v>
      </c>
      <c r="F4" s="115"/>
      <c r="G4" s="115"/>
    </row>
    <row r="5" spans="2:15" ht="15.75" thickBot="1" x14ac:dyDescent="0.3">
      <c r="B5" s="139" t="s">
        <v>347</v>
      </c>
      <c r="C5" s="140"/>
      <c r="D5" s="140"/>
      <c r="E5" s="140"/>
      <c r="F5" s="140"/>
      <c r="G5" s="140"/>
      <c r="H5" s="140"/>
      <c r="I5" s="140"/>
      <c r="J5" s="141"/>
    </row>
    <row r="6" spans="2:15" ht="36.75" thickBot="1" x14ac:dyDescent="0.3">
      <c r="B6" s="73" t="s">
        <v>173</v>
      </c>
      <c r="C6" s="72" t="s">
        <v>161</v>
      </c>
      <c r="D6" s="74" t="s">
        <v>174</v>
      </c>
      <c r="E6" s="74" t="s">
        <v>319</v>
      </c>
      <c r="F6" s="74" t="s">
        <v>321</v>
      </c>
      <c r="G6" s="74" t="s">
        <v>324</v>
      </c>
      <c r="H6" s="74" t="s">
        <v>325</v>
      </c>
      <c r="I6" s="74" t="s">
        <v>353</v>
      </c>
      <c r="J6" s="74" t="s">
        <v>354</v>
      </c>
      <c r="K6" s="137"/>
      <c r="L6" s="138"/>
      <c r="M6" s="138"/>
      <c r="N6" s="138"/>
      <c r="O6" s="138"/>
    </row>
    <row r="7" spans="2:15" ht="15.75" thickBot="1" x14ac:dyDescent="0.3">
      <c r="B7" s="75">
        <v>1</v>
      </c>
      <c r="C7" s="76" t="s">
        <v>175</v>
      </c>
      <c r="D7" s="77" t="s">
        <v>176</v>
      </c>
      <c r="E7" s="41">
        <v>6.4</v>
      </c>
      <c r="F7" s="41">
        <v>13.35</v>
      </c>
      <c r="G7" s="41">
        <v>7.6</v>
      </c>
      <c r="H7" s="41">
        <v>8.8000000000000007</v>
      </c>
      <c r="I7" s="78">
        <v>10.5</v>
      </c>
      <c r="J7" s="78"/>
      <c r="M7" t="s">
        <v>5</v>
      </c>
    </row>
    <row r="8" spans="2:15" ht="15.75" thickBot="1" x14ac:dyDescent="0.3">
      <c r="B8" s="75">
        <v>2</v>
      </c>
      <c r="C8" s="76" t="s">
        <v>178</v>
      </c>
      <c r="D8" s="77" t="s">
        <v>122</v>
      </c>
      <c r="E8" s="41">
        <v>6.75</v>
      </c>
      <c r="F8" s="41">
        <v>6.9</v>
      </c>
      <c r="G8" s="41">
        <v>6.75</v>
      </c>
      <c r="H8" s="41">
        <v>6.8</v>
      </c>
      <c r="I8" s="78">
        <v>6.75</v>
      </c>
      <c r="J8" s="78"/>
    </row>
    <row r="9" spans="2:15" ht="15.75" thickBot="1" x14ac:dyDescent="0.3">
      <c r="B9" s="75">
        <v>3</v>
      </c>
      <c r="C9" s="76" t="s">
        <v>179</v>
      </c>
      <c r="D9" s="77" t="s">
        <v>180</v>
      </c>
      <c r="E9" s="41">
        <v>20.7</v>
      </c>
      <c r="F9" s="41" t="s">
        <v>177</v>
      </c>
      <c r="G9" s="41" t="s">
        <v>177</v>
      </c>
      <c r="H9" s="41" t="s">
        <v>177</v>
      </c>
      <c r="I9" s="78">
        <v>42.5</v>
      </c>
      <c r="J9" s="78"/>
    </row>
    <row r="10" spans="2:15" ht="15.75" thickBot="1" x14ac:dyDescent="0.3">
      <c r="B10" s="75">
        <v>4</v>
      </c>
      <c r="C10" s="76" t="s">
        <v>26</v>
      </c>
      <c r="D10" s="77" t="s">
        <v>124</v>
      </c>
      <c r="E10" s="41">
        <v>2.5</v>
      </c>
      <c r="F10" s="41">
        <v>1.5</v>
      </c>
      <c r="G10" s="41">
        <v>2.5</v>
      </c>
      <c r="H10" s="41" t="s">
        <v>177</v>
      </c>
      <c r="I10" s="78">
        <v>3</v>
      </c>
      <c r="J10" s="78"/>
    </row>
    <row r="11" spans="2:15" ht="15.75" thickBot="1" x14ac:dyDescent="0.3">
      <c r="B11" s="75">
        <v>5</v>
      </c>
      <c r="C11" s="76" t="s">
        <v>181</v>
      </c>
      <c r="D11" s="77" t="s">
        <v>122</v>
      </c>
      <c r="E11" s="41">
        <v>5.75</v>
      </c>
      <c r="F11" s="41">
        <v>6.95</v>
      </c>
      <c r="G11" s="41">
        <v>5.5</v>
      </c>
      <c r="H11" s="41">
        <v>6.8</v>
      </c>
      <c r="I11" s="78">
        <v>7.1</v>
      </c>
      <c r="J11" s="78"/>
    </row>
    <row r="12" spans="2:15" ht="15.75" thickBot="1" x14ac:dyDescent="0.3">
      <c r="B12" s="75">
        <v>6</v>
      </c>
      <c r="C12" s="76" t="s">
        <v>39</v>
      </c>
      <c r="D12" s="77" t="s">
        <v>122</v>
      </c>
      <c r="E12" s="41">
        <v>6.9</v>
      </c>
      <c r="F12" s="41">
        <v>7.95</v>
      </c>
      <c r="G12" s="41">
        <v>6.6</v>
      </c>
      <c r="H12" s="41">
        <v>7.95</v>
      </c>
      <c r="I12" s="78">
        <v>5.75</v>
      </c>
      <c r="J12" s="78"/>
    </row>
    <row r="13" spans="2:15" ht="15.75" thickBot="1" x14ac:dyDescent="0.3">
      <c r="B13" s="75">
        <v>7</v>
      </c>
      <c r="C13" s="76" t="s">
        <v>182</v>
      </c>
      <c r="D13" s="77" t="s">
        <v>122</v>
      </c>
      <c r="E13" s="41" t="s">
        <v>177</v>
      </c>
      <c r="F13" s="41" t="s">
        <v>177</v>
      </c>
      <c r="G13" s="41" t="s">
        <v>177</v>
      </c>
      <c r="H13" s="41">
        <v>14.5</v>
      </c>
      <c r="I13" s="78">
        <v>11.25</v>
      </c>
      <c r="J13" s="78"/>
    </row>
    <row r="14" spans="2:15" ht="15.75" thickBot="1" x14ac:dyDescent="0.3">
      <c r="B14" s="75">
        <v>8</v>
      </c>
      <c r="C14" s="76" t="s">
        <v>183</v>
      </c>
      <c r="D14" s="77" t="s">
        <v>122</v>
      </c>
      <c r="E14" s="41" t="s">
        <v>177</v>
      </c>
      <c r="F14" s="41">
        <v>9.1</v>
      </c>
      <c r="G14" s="41" t="s">
        <v>177</v>
      </c>
      <c r="H14" s="41" t="s">
        <v>177</v>
      </c>
      <c r="I14" s="78">
        <v>11.9</v>
      </c>
      <c r="J14" s="78"/>
    </row>
    <row r="15" spans="2:15" ht="15.75" thickBot="1" x14ac:dyDescent="0.3">
      <c r="B15" s="75">
        <v>9</v>
      </c>
      <c r="C15" s="76" t="s">
        <v>184</v>
      </c>
      <c r="D15" s="77" t="s">
        <v>185</v>
      </c>
      <c r="E15" s="41">
        <v>4.4000000000000004</v>
      </c>
      <c r="F15" s="41" t="s">
        <v>177</v>
      </c>
      <c r="G15" s="41" t="s">
        <v>177</v>
      </c>
      <c r="H15" s="41" t="s">
        <v>177</v>
      </c>
      <c r="I15" s="78">
        <v>4.4000000000000004</v>
      </c>
      <c r="J15" s="78"/>
    </row>
    <row r="16" spans="2:15" ht="15.75" thickBot="1" x14ac:dyDescent="0.3">
      <c r="B16" s="75">
        <v>10</v>
      </c>
      <c r="C16" s="76" t="s">
        <v>186</v>
      </c>
      <c r="D16" s="77" t="s">
        <v>122</v>
      </c>
      <c r="E16" s="41" t="s">
        <v>177</v>
      </c>
      <c r="F16" s="41">
        <v>5.2</v>
      </c>
      <c r="G16" s="41" t="s">
        <v>177</v>
      </c>
      <c r="H16" s="41" t="s">
        <v>177</v>
      </c>
      <c r="I16" s="78"/>
      <c r="J16" s="78"/>
    </row>
    <row r="17" spans="2:10" ht="15.75" thickBot="1" x14ac:dyDescent="0.3">
      <c r="B17" s="75">
        <v>11</v>
      </c>
      <c r="C17" s="76" t="s">
        <v>25</v>
      </c>
      <c r="D17" s="77" t="s">
        <v>124</v>
      </c>
      <c r="E17" s="41">
        <v>1.5</v>
      </c>
      <c r="F17" s="41">
        <v>1.05</v>
      </c>
      <c r="G17" s="41">
        <v>1.5</v>
      </c>
      <c r="H17" s="41" t="s">
        <v>177</v>
      </c>
      <c r="I17" s="78">
        <v>1.95</v>
      </c>
      <c r="J17" s="78"/>
    </row>
    <row r="18" spans="2:10" ht="15.75" thickBot="1" x14ac:dyDescent="0.3">
      <c r="B18" s="75">
        <v>12</v>
      </c>
      <c r="C18" s="76" t="s">
        <v>187</v>
      </c>
      <c r="D18" s="77" t="s">
        <v>188</v>
      </c>
      <c r="E18" s="41" t="s">
        <v>177</v>
      </c>
      <c r="F18" s="41" t="s">
        <v>177</v>
      </c>
      <c r="G18" s="41">
        <v>30</v>
      </c>
      <c r="H18" s="41">
        <v>31</v>
      </c>
      <c r="I18" s="78">
        <v>32.25</v>
      </c>
      <c r="J18" s="78"/>
    </row>
    <row r="19" spans="2:10" ht="15.75" thickBot="1" x14ac:dyDescent="0.3">
      <c r="B19" s="75">
        <v>13</v>
      </c>
      <c r="C19" s="76" t="s">
        <v>189</v>
      </c>
      <c r="D19" s="77" t="s">
        <v>124</v>
      </c>
      <c r="E19" s="41">
        <v>5.6</v>
      </c>
      <c r="F19" s="41">
        <v>4.75</v>
      </c>
      <c r="G19" s="41">
        <v>5.4</v>
      </c>
      <c r="H19" s="41">
        <v>5.95</v>
      </c>
      <c r="I19" s="78">
        <v>5.6</v>
      </c>
      <c r="J19" s="78"/>
    </row>
    <row r="20" spans="2:10" ht="15.75" thickBot="1" x14ac:dyDescent="0.3">
      <c r="B20" s="75">
        <v>14</v>
      </c>
      <c r="C20" s="76" t="s">
        <v>190</v>
      </c>
      <c r="D20" s="77" t="s">
        <v>191</v>
      </c>
      <c r="E20" s="41"/>
      <c r="F20" s="41"/>
      <c r="G20" s="41"/>
      <c r="H20" s="41"/>
      <c r="I20" s="78">
        <v>12.55</v>
      </c>
      <c r="J20" s="78"/>
    </row>
    <row r="21" spans="2:10" ht="15.75" thickBot="1" x14ac:dyDescent="0.3"/>
    <row r="22" spans="2:10" ht="15.75" thickBot="1" x14ac:dyDescent="0.3">
      <c r="B22" s="139" t="s">
        <v>348</v>
      </c>
      <c r="C22" s="140"/>
      <c r="D22" s="140"/>
      <c r="E22" s="140"/>
      <c r="F22" s="140"/>
      <c r="G22" s="140"/>
      <c r="H22" s="140"/>
      <c r="I22" s="140"/>
      <c r="J22" s="141"/>
    </row>
    <row r="23" spans="2:10" ht="54" customHeight="1" thickBot="1" x14ac:dyDescent="0.3">
      <c r="B23" s="79" t="s">
        <v>173</v>
      </c>
      <c r="C23" s="80" t="s">
        <v>161</v>
      </c>
      <c r="D23" s="80" t="s">
        <v>174</v>
      </c>
      <c r="E23" s="80" t="str">
        <f>'CBA Urbana'!C8</f>
        <v>Mercado Colón, zona 1</v>
      </c>
      <c r="F23" s="80" t="str">
        <f>'CBA Urbana'!D8</f>
        <v>Mercado Central, zona 1</v>
      </c>
      <c r="G23" s="80" t="str">
        <f>'CBA Urbana'!E8</f>
        <v>Mercado La presidenta, zona 1</v>
      </c>
      <c r="H23" s="74" t="str">
        <f>'CBA Urbana'!F8</f>
        <v>Mercado Sur dos, zona 1</v>
      </c>
      <c r="I23" s="74" t="str">
        <f>'CBA Urbana'!G8</f>
        <v>Mixco - Mercado La florida zona 19</v>
      </c>
      <c r="J23" s="74" t="str">
        <f>'CBA Urbana'!H8</f>
        <v>Villa Nueva - Mercado Mezquital zona 12</v>
      </c>
    </row>
    <row r="24" spans="2:10" ht="15.75" thickBot="1" x14ac:dyDescent="0.3">
      <c r="B24" s="75">
        <v>1</v>
      </c>
      <c r="C24" s="76" t="s">
        <v>28</v>
      </c>
      <c r="D24" s="77" t="s">
        <v>124</v>
      </c>
      <c r="E24" s="78">
        <f>'CBA Urbana'!C32</f>
        <v>0.33</v>
      </c>
      <c r="F24" s="78">
        <f>'CBA Urbana'!D32</f>
        <v>0.33</v>
      </c>
      <c r="G24" s="78">
        <f>'CBA Urbana'!E32</f>
        <v>0.33</v>
      </c>
      <c r="H24" s="78">
        <f>'CBA Urbana'!F32</f>
        <v>0.33</v>
      </c>
      <c r="I24" s="78">
        <f>'CBA Urbana'!G32</f>
        <v>0</v>
      </c>
      <c r="J24" s="78">
        <f>'CBA Urbana'!H32</f>
        <v>0.25</v>
      </c>
    </row>
    <row r="25" spans="2:10" ht="15.75" thickBot="1" x14ac:dyDescent="0.3">
      <c r="B25" s="75">
        <v>2</v>
      </c>
      <c r="C25" s="76" t="s">
        <v>178</v>
      </c>
      <c r="D25" s="77" t="s">
        <v>122</v>
      </c>
      <c r="E25" s="78">
        <f>'CBA Urbana'!C41</f>
        <v>5</v>
      </c>
      <c r="F25" s="78">
        <f>'CBA Urbana'!D41</f>
        <v>5</v>
      </c>
      <c r="G25" s="78">
        <f>'CBA Urbana'!E41</f>
        <v>4.5</v>
      </c>
      <c r="H25" s="78">
        <f>'CBA Urbana'!F41</f>
        <v>5</v>
      </c>
      <c r="I25" s="78">
        <f>'CBA Urbana'!G41</f>
        <v>4.5</v>
      </c>
      <c r="J25" s="78">
        <f>'CBA Urbana'!H41</f>
        <v>5.5</v>
      </c>
    </row>
    <row r="26" spans="2:10" ht="15.75" thickBot="1" x14ac:dyDescent="0.3">
      <c r="B26" s="75">
        <v>3</v>
      </c>
      <c r="C26" s="76" t="s">
        <v>179</v>
      </c>
      <c r="D26" s="77" t="s">
        <v>192</v>
      </c>
      <c r="E26" s="78">
        <f>'CBA Urbana'!C25</f>
        <v>15</v>
      </c>
      <c r="F26" s="78">
        <f>'CBA Urbana'!D25</f>
        <v>18</v>
      </c>
      <c r="G26" s="78">
        <f>'CBA Urbana'!E25</f>
        <v>15</v>
      </c>
      <c r="H26" s="78">
        <f>'CBA Urbana'!F25</f>
        <v>18</v>
      </c>
      <c r="I26" s="78">
        <f>'CBA Urbana'!G25</f>
        <v>18</v>
      </c>
      <c r="J26" s="78">
        <f>'CBA Urbana'!H25</f>
        <v>18</v>
      </c>
    </row>
    <row r="27" spans="2:10" ht="15.75" thickBot="1" x14ac:dyDescent="0.3">
      <c r="B27" s="75">
        <v>4</v>
      </c>
      <c r="C27" s="76" t="s">
        <v>26</v>
      </c>
      <c r="D27" s="77" t="s">
        <v>124</v>
      </c>
      <c r="E27" s="78">
        <f>'CBA Urbana'!C30</f>
        <v>0.33</v>
      </c>
      <c r="F27" s="78">
        <f>'CBA Urbana'!D30</f>
        <v>0.5</v>
      </c>
      <c r="G27" s="78" t="str">
        <f>'CBA Urbana'!E30</f>
        <v/>
      </c>
      <c r="H27" s="78" t="str">
        <f>'CBA Urbana'!F30</f>
        <v/>
      </c>
      <c r="I27" s="78">
        <f>'CBA Urbana'!G30</f>
        <v>0</v>
      </c>
      <c r="J27" s="78">
        <f>'CBA Urbana'!H30</f>
        <v>0</v>
      </c>
    </row>
    <row r="28" spans="2:10" ht="15.75" thickBot="1" x14ac:dyDescent="0.3">
      <c r="B28" s="75">
        <v>5</v>
      </c>
      <c r="C28" s="76" t="s">
        <v>181</v>
      </c>
      <c r="D28" s="77" t="s">
        <v>122</v>
      </c>
      <c r="E28" s="78">
        <f>'CBA Urbana'!C42</f>
        <v>5</v>
      </c>
      <c r="F28" s="78">
        <f>'CBA Urbana'!D42</f>
        <v>6</v>
      </c>
      <c r="G28" s="78">
        <f>'CBA Urbana'!E42</f>
        <v>5</v>
      </c>
      <c r="H28" s="78">
        <f>'CBA Urbana'!F42</f>
        <v>5</v>
      </c>
      <c r="I28" s="78">
        <f>'CBA Urbana'!G42</f>
        <v>4.5</v>
      </c>
      <c r="J28" s="78">
        <f>'CBA Urbana'!H42</f>
        <v>6</v>
      </c>
    </row>
    <row r="29" spans="2:10" ht="15.75" thickBot="1" x14ac:dyDescent="0.3">
      <c r="B29" s="75">
        <v>6</v>
      </c>
      <c r="C29" s="76" t="s">
        <v>39</v>
      </c>
      <c r="D29" s="77" t="s">
        <v>122</v>
      </c>
      <c r="E29" s="78">
        <f>'CBA Urbana'!C43</f>
        <v>5</v>
      </c>
      <c r="F29" s="78">
        <f>'CBA Urbana'!D43</f>
        <v>5</v>
      </c>
      <c r="G29" s="78">
        <f>'CBA Urbana'!E43</f>
        <v>5</v>
      </c>
      <c r="H29" s="78">
        <f>'CBA Urbana'!F43</f>
        <v>5</v>
      </c>
      <c r="I29" s="78">
        <f>'CBA Urbana'!G43</f>
        <v>5</v>
      </c>
      <c r="J29" s="78">
        <f>'CBA Urbana'!H43</f>
        <v>4.5</v>
      </c>
    </row>
    <row r="30" spans="2:10" ht="15.75" thickBot="1" x14ac:dyDescent="0.3">
      <c r="B30" s="75">
        <v>7</v>
      </c>
      <c r="C30" s="76" t="s">
        <v>13</v>
      </c>
      <c r="D30" s="77" t="s">
        <v>122</v>
      </c>
      <c r="E30" s="78">
        <f>'CBA Urbana'!C16</f>
        <v>16</v>
      </c>
      <c r="F30" s="78" t="str">
        <f>'CBA Urbana'!D16</f>
        <v/>
      </c>
      <c r="G30" s="78">
        <f>'CBA Urbana'!E16</f>
        <v>14</v>
      </c>
      <c r="H30" s="78">
        <f>'CBA Urbana'!F16</f>
        <v>14</v>
      </c>
      <c r="I30" s="78">
        <f>'CBA Urbana'!G16</f>
        <v>16</v>
      </c>
      <c r="J30" s="78">
        <f>'CBA Urbana'!H16</f>
        <v>15</v>
      </c>
    </row>
    <row r="31" spans="2:10" ht="15.75" thickBot="1" x14ac:dyDescent="0.3">
      <c r="B31" s="75">
        <v>8</v>
      </c>
      <c r="C31" s="76" t="s">
        <v>183</v>
      </c>
      <c r="D31" s="77" t="s">
        <v>122</v>
      </c>
      <c r="E31" s="78">
        <f>'CBA Urbana'!C26</f>
        <v>8</v>
      </c>
      <c r="F31" s="78">
        <f>'CBA Urbana'!D26</f>
        <v>7</v>
      </c>
      <c r="G31" s="78">
        <f>'CBA Urbana'!E26</f>
        <v>7</v>
      </c>
      <c r="H31" s="78">
        <f>'CBA Urbana'!F26</f>
        <v>7</v>
      </c>
      <c r="I31" s="78">
        <f>'CBA Urbana'!G26</f>
        <v>6.5</v>
      </c>
      <c r="J31" s="78">
        <f>'CBA Urbana'!H26</f>
        <v>8</v>
      </c>
    </row>
    <row r="32" spans="2:10" ht="15.75" thickBot="1" x14ac:dyDescent="0.3">
      <c r="B32" s="75">
        <v>9</v>
      </c>
      <c r="C32" s="76" t="s">
        <v>184</v>
      </c>
      <c r="D32" s="77" t="s">
        <v>193</v>
      </c>
      <c r="E32" s="78">
        <f>'CBA Urbana'!C36</f>
        <v>5</v>
      </c>
      <c r="F32" s="78">
        <f>'CBA Urbana'!D36</f>
        <v>5.5</v>
      </c>
      <c r="G32" s="78">
        <f>'CBA Urbana'!E36</f>
        <v>5</v>
      </c>
      <c r="H32" s="78">
        <f>'CBA Urbana'!F36</f>
        <v>5.5</v>
      </c>
      <c r="I32" s="78">
        <f>'CBA Urbana'!G36</f>
        <v>5.5</v>
      </c>
      <c r="J32" s="78">
        <f>'CBA Urbana'!H36</f>
        <v>4.75</v>
      </c>
    </row>
    <row r="33" spans="2:10" ht="15.75" thickBot="1" x14ac:dyDescent="0.3">
      <c r="B33" s="75">
        <v>10</v>
      </c>
      <c r="C33" s="76" t="s">
        <v>194</v>
      </c>
      <c r="D33" s="77" t="s">
        <v>122</v>
      </c>
      <c r="E33" s="78">
        <f>'CBA Urbana'!C27</f>
        <v>5</v>
      </c>
      <c r="F33" s="78">
        <f>'CBA Urbana'!D27</f>
        <v>6</v>
      </c>
      <c r="G33" s="78">
        <f>'CBA Urbana'!E27</f>
        <v>6</v>
      </c>
      <c r="H33" s="78">
        <f>'CBA Urbana'!F27</f>
        <v>6.5</v>
      </c>
      <c r="I33" s="78">
        <f>'CBA Urbana'!G27</f>
        <v>5.75</v>
      </c>
      <c r="J33" s="78">
        <f>'CBA Urbana'!H27</f>
        <v>5</v>
      </c>
    </row>
    <row r="34" spans="2:10" ht="15.75" thickBot="1" x14ac:dyDescent="0.3">
      <c r="B34" s="75">
        <v>11</v>
      </c>
      <c r="C34" s="76" t="s">
        <v>25</v>
      </c>
      <c r="D34" s="77" t="s">
        <v>124</v>
      </c>
      <c r="E34" s="78">
        <f>'CBA Urbana'!C29</f>
        <v>0.33</v>
      </c>
      <c r="F34" s="78">
        <f>'CBA Urbana'!D29</f>
        <v>0.5</v>
      </c>
      <c r="G34" s="78" t="str">
        <f>'CBA Urbana'!E29</f>
        <v/>
      </c>
      <c r="H34" s="78">
        <f>'CBA Urbana'!F29</f>
        <v>0</v>
      </c>
      <c r="I34" s="78">
        <f>'CBA Urbana'!G29</f>
        <v>0</v>
      </c>
      <c r="J34" s="78">
        <f>'CBA Urbana'!H29</f>
        <v>0</v>
      </c>
    </row>
    <row r="35" spans="2:10" ht="15.75" thickBot="1" x14ac:dyDescent="0.3">
      <c r="B35" s="75">
        <v>12</v>
      </c>
      <c r="C35" s="76" t="s">
        <v>187</v>
      </c>
      <c r="D35" s="77" t="s">
        <v>124</v>
      </c>
      <c r="E35" s="78">
        <f>'CBA Urbana'!C13</f>
        <v>22</v>
      </c>
      <c r="F35" s="78">
        <f>'CBA Urbana'!D13</f>
        <v>24</v>
      </c>
      <c r="G35" s="78">
        <f>'CBA Urbana'!E13</f>
        <v>20</v>
      </c>
      <c r="H35" s="78">
        <f>'CBA Urbana'!F13</f>
        <v>20</v>
      </c>
      <c r="I35" s="78">
        <f>'CBA Urbana'!G13</f>
        <v>21</v>
      </c>
      <c r="J35" s="78">
        <f>'CBA Urbana'!H13</f>
        <v>21</v>
      </c>
    </row>
    <row r="36" spans="2:10" ht="15.75" thickBot="1" x14ac:dyDescent="0.3">
      <c r="B36" s="75">
        <v>13</v>
      </c>
      <c r="C36" s="76" t="s">
        <v>189</v>
      </c>
      <c r="D36" s="77" t="s">
        <v>124</v>
      </c>
      <c r="E36" s="78">
        <f>'CBA Urbana'!C40</f>
        <v>4</v>
      </c>
      <c r="F36" s="78">
        <f>'CBA Urbana'!D40</f>
        <v>4</v>
      </c>
      <c r="G36" s="78">
        <f>'CBA Urbana'!E40</f>
        <v>3.5</v>
      </c>
      <c r="H36" s="78">
        <f>'CBA Urbana'!F40</f>
        <v>5</v>
      </c>
      <c r="I36" s="78">
        <f>'CBA Urbana'!G40</f>
        <v>3.5</v>
      </c>
      <c r="J36" s="78">
        <f>'CBA Urbana'!H40</f>
        <v>3.5</v>
      </c>
    </row>
    <row r="37" spans="2:10" ht="15.75" thickBot="1" x14ac:dyDescent="0.3">
      <c r="B37" s="75">
        <v>14</v>
      </c>
      <c r="C37" s="76" t="s">
        <v>190</v>
      </c>
      <c r="D37" s="77" t="s">
        <v>124</v>
      </c>
      <c r="E37" s="78">
        <f>'CBA Urbana'!C22</f>
        <v>0.75</v>
      </c>
      <c r="F37" s="78">
        <f>'CBA Urbana'!D22</f>
        <v>0.75</v>
      </c>
      <c r="G37" s="78" t="str">
        <f>'CBA Urbana'!E22</f>
        <v/>
      </c>
      <c r="H37" s="78">
        <f>'CBA Urbana'!F22</f>
        <v>0.75</v>
      </c>
      <c r="I37" s="78">
        <f>'CBA Urbana'!G22</f>
        <v>1.3333333333333333</v>
      </c>
      <c r="J37" s="78">
        <f>'CBA Urbana'!H22</f>
        <v>0</v>
      </c>
    </row>
  </sheetData>
  <mergeCells count="6">
    <mergeCell ref="K6:O6"/>
    <mergeCell ref="B22:J22"/>
    <mergeCell ref="D2:H2"/>
    <mergeCell ref="E3:G3"/>
    <mergeCell ref="E4:G4"/>
    <mergeCell ref="B5:J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80D3D-28AE-43FD-90D7-A4A2A72320F1}">
  <sheetPr codeName="Hoja3">
    <tabColor rgb="FF0070C0"/>
  </sheetPr>
  <dimension ref="A5:AD77"/>
  <sheetViews>
    <sheetView tabSelected="1" zoomScale="85" zoomScaleNormal="85" workbookViewId="0">
      <selection activeCell="Z12" sqref="Z12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4" max="4" width="11.85546875" bestFit="1" customWidth="1"/>
    <col min="5" max="6" width="11.5703125" bestFit="1" customWidth="1"/>
    <col min="7" max="7" width="10.28515625" customWidth="1"/>
    <col min="8" max="8" width="10.7109375" bestFit="1" customWidth="1"/>
    <col min="9" max="12" width="8.85546875" customWidth="1"/>
    <col min="13" max="13" width="9.85546875" bestFit="1" customWidth="1"/>
    <col min="14" max="14" width="14.140625" bestFit="1" customWidth="1"/>
    <col min="15" max="15" width="8.85546875" customWidth="1"/>
    <col min="16" max="16" width="12.7109375" bestFit="1" customWidth="1"/>
    <col min="17" max="17" width="14.42578125" bestFit="1" customWidth="1"/>
    <col min="18" max="18" width="10.28515625" customWidth="1"/>
    <col min="19" max="19" width="8.85546875" customWidth="1"/>
    <col min="20" max="20" width="13.5703125" bestFit="1" customWidth="1"/>
    <col min="22" max="22" width="14.5703125" customWidth="1"/>
    <col min="23" max="23" width="8.85546875" customWidth="1"/>
    <col min="24" max="24" width="10.140625" bestFit="1" customWidth="1"/>
  </cols>
  <sheetData>
    <row r="5" spans="1:24" ht="15.75" thickBot="1" x14ac:dyDescent="0.3"/>
    <row r="6" spans="1:24" ht="15" customHeight="1" x14ac:dyDescent="0.25">
      <c r="A6" s="146" t="s">
        <v>168</v>
      </c>
      <c r="B6" s="147"/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7"/>
      <c r="P6" s="147"/>
      <c r="Q6" s="147"/>
      <c r="R6" s="147"/>
      <c r="S6" s="147"/>
      <c r="T6" s="147"/>
      <c r="U6" s="147"/>
      <c r="V6" s="147"/>
      <c r="W6" s="147"/>
      <c r="X6" s="194"/>
    </row>
    <row r="7" spans="1:24" ht="15.75" customHeight="1" thickBot="1" x14ac:dyDescent="0.3">
      <c r="A7" s="148"/>
      <c r="B7" s="149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95"/>
    </row>
    <row r="8" spans="1:24" ht="21.75" thickBot="1" x14ac:dyDescent="0.3">
      <c r="A8" s="150" t="s">
        <v>2</v>
      </c>
      <c r="B8" s="151"/>
      <c r="C8" s="144" t="s">
        <v>88</v>
      </c>
      <c r="D8" s="30" t="s">
        <v>89</v>
      </c>
      <c r="E8" s="152" t="s">
        <v>90</v>
      </c>
      <c r="F8" s="153"/>
      <c r="G8" s="154" t="s">
        <v>91</v>
      </c>
      <c r="H8" s="155"/>
      <c r="I8" s="155"/>
      <c r="J8" s="156"/>
      <c r="K8" s="154" t="s">
        <v>92</v>
      </c>
      <c r="L8" s="155"/>
      <c r="M8" s="156"/>
      <c r="N8" s="154" t="s">
        <v>93</v>
      </c>
      <c r="O8" s="155"/>
      <c r="P8" s="156"/>
      <c r="Q8" s="154" t="s">
        <v>94</v>
      </c>
      <c r="R8" s="155"/>
      <c r="S8" s="155"/>
      <c r="T8" s="155"/>
      <c r="U8" s="156"/>
      <c r="V8" s="154" t="s">
        <v>95</v>
      </c>
      <c r="W8" s="156"/>
      <c r="X8" s="33" t="s">
        <v>96</v>
      </c>
    </row>
    <row r="9" spans="1:24" ht="15.75" thickBot="1" x14ac:dyDescent="0.3">
      <c r="A9" s="142" t="s">
        <v>97</v>
      </c>
      <c r="B9" s="144" t="s">
        <v>1</v>
      </c>
      <c r="C9" s="145"/>
      <c r="D9" s="32" t="s">
        <v>144</v>
      </c>
      <c r="E9" s="31" t="s">
        <v>98</v>
      </c>
      <c r="F9" s="30" t="s">
        <v>99</v>
      </c>
      <c r="G9" s="31" t="s">
        <v>100</v>
      </c>
      <c r="H9" s="32" t="s">
        <v>101</v>
      </c>
      <c r="I9" s="32" t="s">
        <v>102</v>
      </c>
      <c r="J9" s="34" t="s">
        <v>103</v>
      </c>
      <c r="K9" s="32" t="s">
        <v>104</v>
      </c>
      <c r="L9" s="32" t="s">
        <v>105</v>
      </c>
      <c r="M9" s="34" t="s">
        <v>106</v>
      </c>
      <c r="N9" s="32" t="s">
        <v>107</v>
      </c>
      <c r="O9" s="32" t="s">
        <v>108</v>
      </c>
      <c r="P9" s="34" t="s">
        <v>109</v>
      </c>
      <c r="Q9" s="32" t="s">
        <v>110</v>
      </c>
      <c r="R9" s="32" t="s">
        <v>111</v>
      </c>
      <c r="S9" s="32" t="s">
        <v>113</v>
      </c>
      <c r="T9" s="32" t="s">
        <v>114</v>
      </c>
      <c r="U9" s="34" t="s">
        <v>115</v>
      </c>
      <c r="V9" s="32" t="s">
        <v>116</v>
      </c>
      <c r="W9" s="34" t="s">
        <v>117</v>
      </c>
      <c r="X9" s="113" t="s">
        <v>118</v>
      </c>
    </row>
    <row r="10" spans="1:24" ht="15.75" customHeight="1" thickBot="1" x14ac:dyDescent="0.3">
      <c r="A10" s="143"/>
      <c r="B10" s="145"/>
      <c r="C10" s="35" t="s">
        <v>119</v>
      </c>
      <c r="D10" s="36">
        <v>1</v>
      </c>
      <c r="E10" s="36">
        <v>2</v>
      </c>
      <c r="F10" s="36">
        <v>3</v>
      </c>
      <c r="G10" s="36">
        <v>4</v>
      </c>
      <c r="H10" s="36">
        <v>5</v>
      </c>
      <c r="I10" s="36">
        <v>6</v>
      </c>
      <c r="J10" s="36">
        <v>7</v>
      </c>
      <c r="K10" s="36">
        <v>8</v>
      </c>
      <c r="L10" s="36">
        <v>9</v>
      </c>
      <c r="M10" s="36">
        <v>10</v>
      </c>
      <c r="N10" s="36">
        <v>11</v>
      </c>
      <c r="O10" s="36">
        <v>12</v>
      </c>
      <c r="P10" s="36">
        <v>13</v>
      </c>
      <c r="Q10" s="36">
        <v>14</v>
      </c>
      <c r="R10" s="36">
        <v>15</v>
      </c>
      <c r="S10" s="36">
        <v>17</v>
      </c>
      <c r="T10" s="36">
        <v>18</v>
      </c>
      <c r="U10" s="36">
        <v>19</v>
      </c>
      <c r="V10" s="36">
        <v>20</v>
      </c>
      <c r="W10" s="36">
        <v>21</v>
      </c>
      <c r="X10" s="196">
        <v>22</v>
      </c>
    </row>
    <row r="11" spans="1:24" ht="15.75" customHeight="1" thickBot="1" x14ac:dyDescent="0.3">
      <c r="A11" s="37">
        <v>1</v>
      </c>
      <c r="B11" s="38" t="s">
        <v>9</v>
      </c>
      <c r="C11" s="39" t="s">
        <v>120</v>
      </c>
      <c r="D11" s="105">
        <f>'CBA Urbana'!I11</f>
        <v>28.6</v>
      </c>
      <c r="E11" s="40">
        <v>14</v>
      </c>
      <c r="F11" s="41">
        <v>12</v>
      </c>
      <c r="G11" s="40"/>
      <c r="H11" s="40">
        <v>12</v>
      </c>
      <c r="I11" s="41">
        <v>12</v>
      </c>
      <c r="J11" s="40">
        <v>10</v>
      </c>
      <c r="K11" s="40">
        <v>10</v>
      </c>
      <c r="L11" s="41">
        <v>10</v>
      </c>
      <c r="M11" s="40">
        <v>9</v>
      </c>
      <c r="N11" s="40"/>
      <c r="O11" s="41"/>
      <c r="P11" s="40">
        <v>12</v>
      </c>
      <c r="Q11" s="40"/>
      <c r="R11" s="41"/>
      <c r="S11" s="40"/>
      <c r="T11" s="41">
        <v>12</v>
      </c>
      <c r="U11" s="40">
        <v>10</v>
      </c>
      <c r="V11" s="40"/>
      <c r="W11" s="41">
        <v>12</v>
      </c>
      <c r="X11" s="197">
        <v>7</v>
      </c>
    </row>
    <row r="12" spans="1:24" ht="15.75" thickBot="1" x14ac:dyDescent="0.3">
      <c r="A12" s="43">
        <v>2</v>
      </c>
      <c r="B12" s="44" t="s">
        <v>8</v>
      </c>
      <c r="C12" s="45" t="s">
        <v>121</v>
      </c>
      <c r="D12" s="105">
        <f>'CBA Urbana'!I12</f>
        <v>12.4</v>
      </c>
      <c r="E12" s="40">
        <v>30</v>
      </c>
      <c r="F12" s="41"/>
      <c r="G12" s="40"/>
      <c r="H12" s="40"/>
      <c r="I12" s="41"/>
      <c r="J12" s="40"/>
      <c r="K12" s="40"/>
      <c r="L12" s="41">
        <v>28</v>
      </c>
      <c r="M12" s="40">
        <v>30</v>
      </c>
      <c r="N12" s="40"/>
      <c r="O12" s="41">
        <v>29</v>
      </c>
      <c r="P12" s="40">
        <v>40</v>
      </c>
      <c r="Q12" s="40"/>
      <c r="R12" s="41"/>
      <c r="S12" s="40"/>
      <c r="T12" s="41"/>
      <c r="U12" s="40">
        <v>29</v>
      </c>
      <c r="V12" s="40"/>
      <c r="W12" s="41"/>
      <c r="X12" s="197">
        <v>44</v>
      </c>
    </row>
    <row r="13" spans="1:24" ht="15.75" thickBot="1" x14ac:dyDescent="0.3">
      <c r="A13" s="43">
        <v>3</v>
      </c>
      <c r="B13" s="44" t="s">
        <v>10</v>
      </c>
      <c r="C13" s="45" t="s">
        <v>122</v>
      </c>
      <c r="D13" s="105">
        <f>'CBA Urbana'!I13</f>
        <v>21.333333333333332</v>
      </c>
      <c r="E13" s="40">
        <v>22</v>
      </c>
      <c r="F13" s="41">
        <v>22</v>
      </c>
      <c r="G13" s="40">
        <v>21</v>
      </c>
      <c r="H13" s="40">
        <v>20</v>
      </c>
      <c r="I13" s="41"/>
      <c r="J13" s="40">
        <v>21</v>
      </c>
      <c r="K13" s="40">
        <v>19.5</v>
      </c>
      <c r="L13" s="41">
        <v>20</v>
      </c>
      <c r="M13" s="40">
        <v>20</v>
      </c>
      <c r="N13" s="40"/>
      <c r="O13" s="41">
        <v>20</v>
      </c>
      <c r="P13" s="40">
        <v>23</v>
      </c>
      <c r="Q13" s="40">
        <v>22</v>
      </c>
      <c r="R13" s="41"/>
      <c r="S13" s="40">
        <v>16</v>
      </c>
      <c r="T13" s="41">
        <v>22</v>
      </c>
      <c r="U13" s="40">
        <v>14</v>
      </c>
      <c r="V13" s="40">
        <v>20</v>
      </c>
      <c r="W13" s="41">
        <v>15</v>
      </c>
      <c r="X13" s="197">
        <v>20</v>
      </c>
    </row>
    <row r="14" spans="1:24" ht="15.75" thickBot="1" x14ac:dyDescent="0.3">
      <c r="A14" s="43">
        <v>4</v>
      </c>
      <c r="B14" s="44" t="s">
        <v>11</v>
      </c>
      <c r="C14" s="45" t="s">
        <v>123</v>
      </c>
      <c r="D14" s="105">
        <f>'CBA Urbana'!I14</f>
        <v>6.666666666666667</v>
      </c>
      <c r="E14" s="40"/>
      <c r="F14" s="41"/>
      <c r="G14" s="40">
        <v>6.5</v>
      </c>
      <c r="H14" s="40">
        <v>8</v>
      </c>
      <c r="I14" s="41"/>
      <c r="J14" s="40"/>
      <c r="K14" s="40"/>
      <c r="L14" s="41">
        <v>6.5</v>
      </c>
      <c r="M14" s="40"/>
      <c r="N14" s="40">
        <v>6.5</v>
      </c>
      <c r="O14" s="41">
        <v>6.25</v>
      </c>
      <c r="P14" s="40">
        <v>7</v>
      </c>
      <c r="Q14" s="40">
        <v>6.5</v>
      </c>
      <c r="R14" s="41"/>
      <c r="S14" s="40"/>
      <c r="T14" s="41">
        <v>6</v>
      </c>
      <c r="U14" s="40">
        <v>6.5</v>
      </c>
      <c r="V14" s="40"/>
      <c r="W14" s="41"/>
      <c r="X14" s="197"/>
    </row>
    <row r="15" spans="1:24" ht="15.75" thickBot="1" x14ac:dyDescent="0.3">
      <c r="A15" s="43">
        <v>5</v>
      </c>
      <c r="B15" s="44" t="s">
        <v>12</v>
      </c>
      <c r="C15" s="45" t="s">
        <v>122</v>
      </c>
      <c r="D15" s="105">
        <f>'CBA Urbana'!I15</f>
        <v>16.416666666666668</v>
      </c>
      <c r="E15" s="40"/>
      <c r="F15" s="41"/>
      <c r="G15" s="40"/>
      <c r="H15" s="40"/>
      <c r="I15" s="41">
        <v>15</v>
      </c>
      <c r="J15" s="40"/>
      <c r="K15" s="40"/>
      <c r="L15" s="41"/>
      <c r="M15" s="40"/>
      <c r="N15" s="40"/>
      <c r="O15" s="41"/>
      <c r="P15" s="40">
        <v>16.333333333333332</v>
      </c>
      <c r="Q15" s="40">
        <v>16.5</v>
      </c>
      <c r="R15" s="41"/>
      <c r="S15" s="40">
        <v>16</v>
      </c>
      <c r="T15" s="41"/>
      <c r="U15" s="40"/>
      <c r="V15" s="40"/>
      <c r="W15" s="41"/>
      <c r="X15" s="197">
        <v>8</v>
      </c>
    </row>
    <row r="16" spans="1:24" ht="15.75" thickBot="1" x14ac:dyDescent="0.3">
      <c r="A16" s="43">
        <v>6</v>
      </c>
      <c r="B16" s="44" t="s">
        <v>13</v>
      </c>
      <c r="C16" s="45" t="s">
        <v>122</v>
      </c>
      <c r="D16" s="105">
        <f>'CBA Urbana'!I16</f>
        <v>15</v>
      </c>
      <c r="E16" s="40">
        <v>15</v>
      </c>
      <c r="F16" s="41">
        <v>16</v>
      </c>
      <c r="G16" s="40"/>
      <c r="H16" s="40">
        <v>16</v>
      </c>
      <c r="I16" s="41"/>
      <c r="J16" s="40">
        <v>13.333333</v>
      </c>
      <c r="K16" s="40">
        <v>14.5</v>
      </c>
      <c r="L16" s="41"/>
      <c r="M16" s="40">
        <v>15</v>
      </c>
      <c r="N16" s="40"/>
      <c r="O16" s="41">
        <v>15</v>
      </c>
      <c r="P16" s="40"/>
      <c r="Q16" s="40">
        <v>14.5</v>
      </c>
      <c r="R16" s="41">
        <v>16</v>
      </c>
      <c r="S16" s="40">
        <v>15</v>
      </c>
      <c r="T16" s="41">
        <v>14</v>
      </c>
      <c r="U16" s="40"/>
      <c r="V16" s="40">
        <v>16</v>
      </c>
      <c r="W16" s="41"/>
      <c r="X16" s="197">
        <v>15</v>
      </c>
    </row>
    <row r="17" spans="1:24" ht="15.75" thickBot="1" x14ac:dyDescent="0.3">
      <c r="A17" s="43">
        <v>7</v>
      </c>
      <c r="B17" s="44" t="s">
        <v>14</v>
      </c>
      <c r="C17" s="45" t="s">
        <v>122</v>
      </c>
      <c r="D17" s="105">
        <f>'CBA Urbana'!I17</f>
        <v>35.611111111111107</v>
      </c>
      <c r="E17" s="40">
        <v>35</v>
      </c>
      <c r="F17" s="41">
        <v>34</v>
      </c>
      <c r="G17" s="40">
        <v>40</v>
      </c>
      <c r="H17" s="40">
        <v>27</v>
      </c>
      <c r="I17" s="41"/>
      <c r="J17" s="40">
        <v>37.5</v>
      </c>
      <c r="K17" s="40">
        <v>35</v>
      </c>
      <c r="L17" s="41">
        <v>35</v>
      </c>
      <c r="M17" s="40">
        <v>30.666666666666668</v>
      </c>
      <c r="N17" s="40">
        <v>32</v>
      </c>
      <c r="O17" s="41">
        <v>34.5</v>
      </c>
      <c r="P17" s="40">
        <v>32</v>
      </c>
      <c r="Q17" s="40">
        <v>35</v>
      </c>
      <c r="R17" s="41">
        <v>32</v>
      </c>
      <c r="S17" s="40">
        <v>36</v>
      </c>
      <c r="T17" s="41">
        <v>32</v>
      </c>
      <c r="U17" s="40">
        <v>35</v>
      </c>
      <c r="V17" s="40">
        <v>35.333333000000003</v>
      </c>
      <c r="W17" s="41">
        <v>35</v>
      </c>
      <c r="X17" s="197">
        <v>36</v>
      </c>
    </row>
    <row r="18" spans="1:24" ht="15.75" thickBot="1" x14ac:dyDescent="0.3">
      <c r="A18" s="43">
        <v>8</v>
      </c>
      <c r="B18" s="44" t="s">
        <v>15</v>
      </c>
      <c r="C18" s="45" t="s">
        <v>122</v>
      </c>
      <c r="D18" s="105">
        <f>'CBA Urbana'!I18</f>
        <v>34.416666666666664</v>
      </c>
      <c r="E18" s="40">
        <v>33</v>
      </c>
      <c r="F18" s="41">
        <v>34</v>
      </c>
      <c r="G18" s="40">
        <v>40</v>
      </c>
      <c r="H18" s="40">
        <v>28</v>
      </c>
      <c r="I18" s="41"/>
      <c r="J18" s="40">
        <v>36.5</v>
      </c>
      <c r="K18" s="40">
        <v>35</v>
      </c>
      <c r="L18" s="41">
        <v>35</v>
      </c>
      <c r="M18" s="40">
        <v>30.666666666666668</v>
      </c>
      <c r="N18" s="40">
        <v>32</v>
      </c>
      <c r="O18" s="41">
        <v>33.5</v>
      </c>
      <c r="P18" s="40">
        <v>32</v>
      </c>
      <c r="Q18" s="40">
        <v>34</v>
      </c>
      <c r="R18" s="41">
        <v>32</v>
      </c>
      <c r="S18" s="40">
        <v>36</v>
      </c>
      <c r="T18" s="41">
        <v>30</v>
      </c>
      <c r="U18" s="40">
        <v>35</v>
      </c>
      <c r="V18" s="40">
        <v>35.333333000000003</v>
      </c>
      <c r="W18" s="41"/>
      <c r="X18" s="197">
        <v>36</v>
      </c>
    </row>
    <row r="19" spans="1:24" ht="15.75" thickBot="1" x14ac:dyDescent="0.3">
      <c r="A19" s="43">
        <v>9</v>
      </c>
      <c r="B19" s="44" t="s">
        <v>16</v>
      </c>
      <c r="C19" s="45" t="s">
        <v>122</v>
      </c>
      <c r="D19" s="105">
        <f>'CBA Urbana'!I19</f>
        <v>25.166666666666668</v>
      </c>
      <c r="E19" s="40">
        <v>24</v>
      </c>
      <c r="F19" s="41">
        <v>22</v>
      </c>
      <c r="G19" s="40">
        <v>20</v>
      </c>
      <c r="H19" s="40">
        <v>22</v>
      </c>
      <c r="I19" s="41"/>
      <c r="J19" s="40">
        <v>28</v>
      </c>
      <c r="K19" s="40">
        <v>20</v>
      </c>
      <c r="L19" s="41">
        <v>25</v>
      </c>
      <c r="M19" s="40">
        <v>24</v>
      </c>
      <c r="N19" s="40">
        <v>22</v>
      </c>
      <c r="O19" s="41">
        <v>18</v>
      </c>
      <c r="P19" s="40">
        <v>29.333333333333332</v>
      </c>
      <c r="Q19" s="40">
        <v>26.333333333333332</v>
      </c>
      <c r="R19" s="41">
        <v>22</v>
      </c>
      <c r="S19" s="40">
        <v>29.5</v>
      </c>
      <c r="T19" s="41">
        <v>20</v>
      </c>
      <c r="U19" s="40">
        <v>25</v>
      </c>
      <c r="V19" s="40">
        <v>25</v>
      </c>
      <c r="W19" s="41"/>
      <c r="X19" s="197">
        <v>22</v>
      </c>
    </row>
    <row r="20" spans="1:24" ht="15.75" thickBot="1" x14ac:dyDescent="0.3">
      <c r="A20" s="43">
        <v>10</v>
      </c>
      <c r="B20" s="44" t="s">
        <v>17</v>
      </c>
      <c r="C20" s="45" t="s">
        <v>122</v>
      </c>
      <c r="D20" s="105">
        <f>'CBA Urbana'!I20</f>
        <v>34.5</v>
      </c>
      <c r="E20" s="40">
        <v>25</v>
      </c>
      <c r="F20" s="41">
        <v>26</v>
      </c>
      <c r="G20" s="40">
        <v>35</v>
      </c>
      <c r="H20" s="40">
        <v>30</v>
      </c>
      <c r="I20" s="41"/>
      <c r="J20" s="40">
        <v>31.5</v>
      </c>
      <c r="K20" s="40">
        <v>25</v>
      </c>
      <c r="L20" s="41">
        <v>32</v>
      </c>
      <c r="M20" s="40">
        <v>20.666666666666668</v>
      </c>
      <c r="N20" s="40">
        <v>32</v>
      </c>
      <c r="O20" s="41">
        <v>32.5</v>
      </c>
      <c r="P20" s="40">
        <v>32.666666666666664</v>
      </c>
      <c r="Q20" s="40">
        <v>33.666666666666664</v>
      </c>
      <c r="R20" s="41">
        <v>30</v>
      </c>
      <c r="S20" s="40">
        <v>33</v>
      </c>
      <c r="T20" s="41">
        <v>30</v>
      </c>
      <c r="U20" s="40">
        <v>35</v>
      </c>
      <c r="V20" s="40">
        <v>35.333333000000003</v>
      </c>
      <c r="W20" s="41"/>
      <c r="X20" s="197">
        <v>25</v>
      </c>
    </row>
    <row r="21" spans="1:24" ht="15.75" thickBot="1" x14ac:dyDescent="0.3">
      <c r="A21" s="43">
        <v>11</v>
      </c>
      <c r="B21" s="44" t="s">
        <v>87</v>
      </c>
      <c r="C21" s="45" t="s">
        <v>122</v>
      </c>
      <c r="D21" s="105">
        <f>'CBA Urbana'!I21</f>
        <v>24.166666666666668</v>
      </c>
      <c r="E21" s="40">
        <v>25</v>
      </c>
      <c r="F21" s="41">
        <v>24</v>
      </c>
      <c r="G21" s="40">
        <v>24</v>
      </c>
      <c r="H21" s="40">
        <v>25</v>
      </c>
      <c r="I21" s="41">
        <v>25</v>
      </c>
      <c r="J21" s="40">
        <v>25.5</v>
      </c>
      <c r="K21" s="40">
        <v>30</v>
      </c>
      <c r="L21" s="41">
        <v>23</v>
      </c>
      <c r="M21" s="40">
        <v>24.333333333333332</v>
      </c>
      <c r="N21" s="40">
        <v>23</v>
      </c>
      <c r="O21" s="41">
        <v>25</v>
      </c>
      <c r="P21" s="40">
        <v>24</v>
      </c>
      <c r="Q21" s="40">
        <v>23.333333333333332</v>
      </c>
      <c r="R21" s="41">
        <v>26</v>
      </c>
      <c r="S21" s="40">
        <v>25</v>
      </c>
      <c r="T21" s="41">
        <v>26</v>
      </c>
      <c r="U21" s="40">
        <v>24</v>
      </c>
      <c r="V21" s="40">
        <v>25.333333</v>
      </c>
      <c r="W21" s="41"/>
      <c r="X21" s="197">
        <v>26</v>
      </c>
    </row>
    <row r="22" spans="1:24" ht="15.75" thickBot="1" x14ac:dyDescent="0.3">
      <c r="A22" s="43">
        <v>12</v>
      </c>
      <c r="B22" s="44" t="s">
        <v>18</v>
      </c>
      <c r="C22" s="45" t="s">
        <v>124</v>
      </c>
      <c r="D22" s="105">
        <f>'CBA Urbana'!I22</f>
        <v>0.89583333333333326</v>
      </c>
      <c r="E22" s="40">
        <v>0.5</v>
      </c>
      <c r="F22" s="41">
        <v>0.75</v>
      </c>
      <c r="G22" s="40">
        <v>0.75</v>
      </c>
      <c r="H22" s="40">
        <v>1.5</v>
      </c>
      <c r="I22" s="41">
        <v>0.75</v>
      </c>
      <c r="J22" s="40"/>
      <c r="K22" s="40">
        <v>0.5</v>
      </c>
      <c r="L22" s="41">
        <v>0.75</v>
      </c>
      <c r="M22" s="40"/>
      <c r="N22" s="40"/>
      <c r="O22" s="41">
        <v>1</v>
      </c>
      <c r="P22" s="40">
        <v>0.55000000000000004</v>
      </c>
      <c r="Q22" s="40">
        <v>0.6</v>
      </c>
      <c r="R22" s="41">
        <v>1.5</v>
      </c>
      <c r="S22" s="40">
        <v>0.65</v>
      </c>
      <c r="T22" s="41">
        <v>0.7</v>
      </c>
      <c r="U22" s="40">
        <v>0.6</v>
      </c>
      <c r="V22" s="40">
        <v>0.8</v>
      </c>
      <c r="W22" s="41"/>
      <c r="X22" s="197">
        <v>0.75</v>
      </c>
    </row>
    <row r="23" spans="1:24" ht="15.75" thickBot="1" x14ac:dyDescent="0.3">
      <c r="A23" s="43">
        <v>13</v>
      </c>
      <c r="B23" s="44" t="s">
        <v>19</v>
      </c>
      <c r="C23" s="45" t="s">
        <v>122</v>
      </c>
      <c r="D23" s="105">
        <f>'CBA Urbana'!I23</f>
        <v>21.466666666666665</v>
      </c>
      <c r="E23" s="40">
        <v>20</v>
      </c>
      <c r="F23" s="41"/>
      <c r="G23" s="40"/>
      <c r="H23" s="40">
        <v>17</v>
      </c>
      <c r="I23" s="41"/>
      <c r="J23" s="40"/>
      <c r="K23" s="40"/>
      <c r="L23" s="41">
        <v>19.5</v>
      </c>
      <c r="M23" s="40"/>
      <c r="N23" s="40"/>
      <c r="O23" s="41">
        <v>17</v>
      </c>
      <c r="P23" s="40">
        <v>20</v>
      </c>
      <c r="Q23" s="40">
        <v>14.25</v>
      </c>
      <c r="R23" s="41"/>
      <c r="S23" s="40"/>
      <c r="T23" s="41">
        <v>18</v>
      </c>
      <c r="U23" s="40">
        <v>20</v>
      </c>
      <c r="V23" s="40"/>
      <c r="W23" s="41"/>
      <c r="X23" s="197">
        <v>20</v>
      </c>
    </row>
    <row r="24" spans="1:24" ht="15.75" thickBot="1" x14ac:dyDescent="0.3">
      <c r="A24" s="43">
        <v>14</v>
      </c>
      <c r="B24" s="44" t="s">
        <v>20</v>
      </c>
      <c r="C24" s="45" t="s">
        <v>124</v>
      </c>
      <c r="D24" s="105">
        <f>'CBA Urbana'!I24</f>
        <v>1.89</v>
      </c>
      <c r="E24" s="40">
        <v>1.5</v>
      </c>
      <c r="F24" s="41">
        <v>1.5</v>
      </c>
      <c r="G24" s="40"/>
      <c r="H24" s="40">
        <v>2</v>
      </c>
      <c r="I24" s="41"/>
      <c r="J24" s="40"/>
      <c r="K24" s="40">
        <v>2</v>
      </c>
      <c r="L24" s="41">
        <v>5</v>
      </c>
      <c r="M24" s="40"/>
      <c r="N24" s="40"/>
      <c r="O24" s="41">
        <v>2.5</v>
      </c>
      <c r="P24" s="40">
        <v>2.25</v>
      </c>
      <c r="Q24" s="40">
        <v>1.875</v>
      </c>
      <c r="R24" s="41"/>
      <c r="S24" s="40"/>
      <c r="T24" s="41">
        <v>2.5</v>
      </c>
      <c r="U24" s="40">
        <v>2</v>
      </c>
      <c r="V24" s="40">
        <v>2</v>
      </c>
      <c r="W24" s="41">
        <v>2.25</v>
      </c>
      <c r="X24" s="197">
        <v>2</v>
      </c>
    </row>
    <row r="25" spans="1:24" ht="15.75" thickBot="1" x14ac:dyDescent="0.3">
      <c r="A25" s="43">
        <v>15</v>
      </c>
      <c r="B25" s="44" t="s">
        <v>21</v>
      </c>
      <c r="C25" s="45" t="s">
        <v>125</v>
      </c>
      <c r="D25" s="105">
        <f>'CBA Urbana'!I25</f>
        <v>17</v>
      </c>
      <c r="E25" s="40">
        <v>18</v>
      </c>
      <c r="F25" s="41">
        <v>18</v>
      </c>
      <c r="G25" s="40">
        <v>18</v>
      </c>
      <c r="H25" s="40">
        <v>18</v>
      </c>
      <c r="I25" s="41">
        <v>18</v>
      </c>
      <c r="J25" s="40">
        <v>18</v>
      </c>
      <c r="K25" s="40">
        <v>18</v>
      </c>
      <c r="L25" s="41">
        <v>15</v>
      </c>
      <c r="M25" s="40">
        <v>15</v>
      </c>
      <c r="N25" s="40"/>
      <c r="O25" s="41">
        <v>15.5</v>
      </c>
      <c r="P25" s="40">
        <v>18</v>
      </c>
      <c r="Q25" s="40">
        <v>13.75</v>
      </c>
      <c r="R25" s="41">
        <v>18</v>
      </c>
      <c r="S25" s="40">
        <v>16.5</v>
      </c>
      <c r="T25" s="41">
        <v>15</v>
      </c>
      <c r="U25" s="40">
        <v>15</v>
      </c>
      <c r="V25" s="40">
        <v>20</v>
      </c>
      <c r="W25" s="41"/>
      <c r="X25" s="197">
        <v>15</v>
      </c>
    </row>
    <row r="26" spans="1:24" ht="15.75" thickBot="1" x14ac:dyDescent="0.3">
      <c r="A26" s="43">
        <v>16</v>
      </c>
      <c r="B26" s="44" t="s">
        <v>22</v>
      </c>
      <c r="C26" s="45" t="s">
        <v>122</v>
      </c>
      <c r="D26" s="105">
        <f>'CBA Urbana'!I26</f>
        <v>7.25</v>
      </c>
      <c r="E26" s="40">
        <v>7</v>
      </c>
      <c r="F26" s="41">
        <v>7</v>
      </c>
      <c r="G26" s="40">
        <v>9</v>
      </c>
      <c r="H26" s="40">
        <v>8</v>
      </c>
      <c r="I26" s="41">
        <v>8.5</v>
      </c>
      <c r="J26" s="40">
        <v>8.3333329999999997</v>
      </c>
      <c r="K26" s="40"/>
      <c r="L26" s="41">
        <v>8</v>
      </c>
      <c r="M26" s="40"/>
      <c r="N26" s="40"/>
      <c r="O26" s="41">
        <v>8</v>
      </c>
      <c r="P26" s="40">
        <v>7.75</v>
      </c>
      <c r="Q26" s="40">
        <v>7.75</v>
      </c>
      <c r="R26" s="41">
        <v>8.5</v>
      </c>
      <c r="S26" s="40"/>
      <c r="T26" s="41">
        <v>7</v>
      </c>
      <c r="U26" s="40">
        <v>12</v>
      </c>
      <c r="V26" s="40">
        <v>9</v>
      </c>
      <c r="W26" s="41">
        <v>8</v>
      </c>
      <c r="X26" s="197">
        <v>7</v>
      </c>
    </row>
    <row r="27" spans="1:24" ht="15.75" thickBot="1" x14ac:dyDescent="0.3">
      <c r="A27" s="43">
        <v>17</v>
      </c>
      <c r="B27" s="44" t="s">
        <v>23</v>
      </c>
      <c r="C27" s="45" t="s">
        <v>122</v>
      </c>
      <c r="D27" s="105">
        <f>'CBA Urbana'!I27</f>
        <v>5.708333333333333</v>
      </c>
      <c r="E27" s="40">
        <v>5</v>
      </c>
      <c r="F27" s="41">
        <v>5.5</v>
      </c>
      <c r="G27" s="40"/>
      <c r="H27" s="40"/>
      <c r="I27" s="41">
        <v>6</v>
      </c>
      <c r="J27" s="40"/>
      <c r="K27" s="40">
        <v>6</v>
      </c>
      <c r="L27" s="41">
        <v>5</v>
      </c>
      <c r="M27" s="40"/>
      <c r="N27" s="40"/>
      <c r="O27" s="41">
        <v>5</v>
      </c>
      <c r="P27" s="40">
        <v>5</v>
      </c>
      <c r="Q27" s="40">
        <v>5</v>
      </c>
      <c r="R27" s="41">
        <v>5</v>
      </c>
      <c r="S27" s="40">
        <v>6.5</v>
      </c>
      <c r="T27" s="41">
        <v>4</v>
      </c>
      <c r="U27" s="40">
        <v>5</v>
      </c>
      <c r="V27" s="40">
        <v>5</v>
      </c>
      <c r="W27" s="41"/>
      <c r="X27" s="197"/>
    </row>
    <row r="28" spans="1:24" ht="15.75" thickBot="1" x14ac:dyDescent="0.3">
      <c r="A28" s="43">
        <v>18</v>
      </c>
      <c r="B28" s="44" t="s">
        <v>24</v>
      </c>
      <c r="C28" s="45" t="s">
        <v>126</v>
      </c>
      <c r="D28" s="105">
        <f>'CBA Urbana'!I28</f>
        <v>6.666666666666667</v>
      </c>
      <c r="E28" s="40">
        <v>5</v>
      </c>
      <c r="F28" s="41">
        <v>8</v>
      </c>
      <c r="G28" s="40">
        <v>8</v>
      </c>
      <c r="H28" s="40">
        <v>5</v>
      </c>
      <c r="I28" s="41"/>
      <c r="J28" s="40">
        <v>6.25</v>
      </c>
      <c r="K28" s="40"/>
      <c r="L28" s="41">
        <v>8</v>
      </c>
      <c r="M28" s="40">
        <v>7.5</v>
      </c>
      <c r="N28" s="40"/>
      <c r="O28" s="41">
        <v>7.25</v>
      </c>
      <c r="P28" s="40">
        <v>5.75</v>
      </c>
      <c r="Q28" s="40">
        <v>5.5</v>
      </c>
      <c r="R28" s="41">
        <v>7.25</v>
      </c>
      <c r="S28" s="40">
        <v>7.5</v>
      </c>
      <c r="T28" s="41">
        <v>8</v>
      </c>
      <c r="U28" s="40">
        <v>7</v>
      </c>
      <c r="V28" s="40">
        <v>7.5</v>
      </c>
      <c r="W28" s="41"/>
      <c r="X28" s="197">
        <v>7</v>
      </c>
    </row>
    <row r="29" spans="1:24" ht="15.75" thickBot="1" x14ac:dyDescent="0.3">
      <c r="A29" s="43">
        <v>19</v>
      </c>
      <c r="B29" s="44" t="s">
        <v>25</v>
      </c>
      <c r="C29" s="45" t="s">
        <v>124</v>
      </c>
      <c r="D29" s="105">
        <f>'CBA Urbana'!I29</f>
        <v>0.41500000000000004</v>
      </c>
      <c r="E29" s="40">
        <v>0.7</v>
      </c>
      <c r="F29" s="41">
        <v>1</v>
      </c>
      <c r="G29" s="40"/>
      <c r="H29" s="40">
        <v>0.6</v>
      </c>
      <c r="I29" s="41"/>
      <c r="J29" s="40">
        <v>0.5</v>
      </c>
      <c r="K29" s="40">
        <v>0.63750000000000007</v>
      </c>
      <c r="L29" s="41">
        <v>1</v>
      </c>
      <c r="M29" s="40"/>
      <c r="N29" s="40">
        <v>0.33</v>
      </c>
      <c r="O29" s="41">
        <v>0.5</v>
      </c>
      <c r="P29" s="40">
        <v>0.38999999999999996</v>
      </c>
      <c r="Q29" s="40">
        <v>0.45</v>
      </c>
      <c r="R29" s="41"/>
      <c r="S29" s="40">
        <v>1</v>
      </c>
      <c r="T29" s="41">
        <v>0.5</v>
      </c>
      <c r="U29" s="40"/>
      <c r="V29" s="40">
        <v>1.25</v>
      </c>
      <c r="W29" s="41">
        <v>0.65</v>
      </c>
      <c r="X29" s="197">
        <v>1</v>
      </c>
    </row>
    <row r="30" spans="1:24" ht="15.75" thickBot="1" x14ac:dyDescent="0.3">
      <c r="A30" s="43">
        <v>20</v>
      </c>
      <c r="B30" s="44" t="s">
        <v>26</v>
      </c>
      <c r="C30" s="45" t="s">
        <v>124</v>
      </c>
      <c r="D30" s="105">
        <f>'CBA Urbana'!I30</f>
        <v>0.41500000000000004</v>
      </c>
      <c r="E30" s="40">
        <v>0.5</v>
      </c>
      <c r="F30" s="41">
        <v>1</v>
      </c>
      <c r="G30" s="40"/>
      <c r="H30" s="40">
        <v>0.6</v>
      </c>
      <c r="I30" s="41"/>
      <c r="J30" s="40">
        <v>0.5</v>
      </c>
      <c r="K30" s="40">
        <v>0.63750000000000007</v>
      </c>
      <c r="L30" s="41">
        <v>1</v>
      </c>
      <c r="M30" s="40"/>
      <c r="N30" s="40">
        <v>0.33</v>
      </c>
      <c r="O30" s="41">
        <v>0.5</v>
      </c>
      <c r="P30" s="40">
        <v>0.38999999999999996</v>
      </c>
      <c r="Q30" s="40">
        <v>0.5</v>
      </c>
      <c r="R30" s="41"/>
      <c r="S30" s="40">
        <v>1</v>
      </c>
      <c r="T30" s="41">
        <v>0.5</v>
      </c>
      <c r="U30" s="40"/>
      <c r="V30" s="40">
        <v>1.25</v>
      </c>
      <c r="W30" s="41">
        <v>0.6</v>
      </c>
      <c r="X30" s="197">
        <v>1.25</v>
      </c>
    </row>
    <row r="31" spans="1:24" ht="15.75" thickBot="1" x14ac:dyDescent="0.3">
      <c r="A31" s="43">
        <v>21</v>
      </c>
      <c r="B31" s="44" t="s">
        <v>27</v>
      </c>
      <c r="C31" s="45" t="s">
        <v>124</v>
      </c>
      <c r="D31" s="105">
        <f>'CBA Urbana'!I31</f>
        <v>1.55</v>
      </c>
      <c r="E31" s="40">
        <v>1</v>
      </c>
      <c r="F31" s="41">
        <v>1</v>
      </c>
      <c r="G31" s="40">
        <v>1.25</v>
      </c>
      <c r="H31" s="40">
        <v>1</v>
      </c>
      <c r="I31" s="41"/>
      <c r="J31" s="40">
        <v>1.25</v>
      </c>
      <c r="K31" s="40">
        <v>1.25</v>
      </c>
      <c r="L31" s="41">
        <v>1.5</v>
      </c>
      <c r="M31" s="40">
        <v>2</v>
      </c>
      <c r="N31" s="40"/>
      <c r="O31" s="41">
        <v>3</v>
      </c>
      <c r="P31" s="40">
        <v>2.25</v>
      </c>
      <c r="Q31" s="40">
        <v>1</v>
      </c>
      <c r="R31" s="41">
        <v>1</v>
      </c>
      <c r="S31" s="40">
        <v>2</v>
      </c>
      <c r="T31" s="41">
        <v>1</v>
      </c>
      <c r="U31" s="40"/>
      <c r="V31" s="40">
        <v>1</v>
      </c>
      <c r="W31" s="41"/>
      <c r="X31" s="197">
        <v>1</v>
      </c>
    </row>
    <row r="32" spans="1:24" ht="15.75" thickBot="1" x14ac:dyDescent="0.3">
      <c r="A32" s="43">
        <v>22</v>
      </c>
      <c r="B32" s="44" t="s">
        <v>28</v>
      </c>
      <c r="C32" s="45" t="s">
        <v>124</v>
      </c>
      <c r="D32" s="105">
        <f>'CBA Urbana'!I32</f>
        <v>0.314</v>
      </c>
      <c r="E32" s="40">
        <v>0.33</v>
      </c>
      <c r="F32" s="41">
        <v>0.33</v>
      </c>
      <c r="G32" s="40">
        <v>0.33</v>
      </c>
      <c r="H32" s="40">
        <v>0.6</v>
      </c>
      <c r="I32" s="41"/>
      <c r="J32" s="40">
        <v>0.5</v>
      </c>
      <c r="K32" s="40">
        <v>0.33</v>
      </c>
      <c r="L32" s="41">
        <v>0.5</v>
      </c>
      <c r="M32" s="40"/>
      <c r="N32" s="40">
        <v>0.25</v>
      </c>
      <c r="O32" s="41">
        <v>0.25</v>
      </c>
      <c r="P32" s="40">
        <v>0.29000000000000004</v>
      </c>
      <c r="Q32" s="40">
        <v>0.34999999999999992</v>
      </c>
      <c r="R32" s="41">
        <v>0.25</v>
      </c>
      <c r="S32" s="40">
        <v>0.33</v>
      </c>
      <c r="T32" s="41">
        <v>0.25</v>
      </c>
      <c r="U32" s="40">
        <v>0.33</v>
      </c>
      <c r="V32" s="40">
        <v>0.33</v>
      </c>
      <c r="W32" s="41">
        <v>1</v>
      </c>
      <c r="X32" s="197">
        <v>0.33</v>
      </c>
    </row>
    <row r="33" spans="1:24" ht="15.75" thickBot="1" x14ac:dyDescent="0.3">
      <c r="A33" s="43">
        <v>23</v>
      </c>
      <c r="B33" s="44" t="s">
        <v>29</v>
      </c>
      <c r="C33" s="45" t="s">
        <v>127</v>
      </c>
      <c r="D33" s="105">
        <f>'CBA Urbana'!I33</f>
        <v>24</v>
      </c>
      <c r="E33" s="40">
        <v>24</v>
      </c>
      <c r="F33" s="41"/>
      <c r="G33" s="40"/>
      <c r="H33" s="40"/>
      <c r="I33" s="41">
        <v>23</v>
      </c>
      <c r="J33" s="40"/>
      <c r="K33" s="40"/>
      <c r="L33" s="41">
        <v>25</v>
      </c>
      <c r="M33" s="40"/>
      <c r="N33" s="40"/>
      <c r="O33" s="41">
        <v>25</v>
      </c>
      <c r="P33" s="40">
        <v>25</v>
      </c>
      <c r="Q33" s="40">
        <v>22</v>
      </c>
      <c r="R33" s="41"/>
      <c r="S33" s="40">
        <v>25.5</v>
      </c>
      <c r="T33" s="41">
        <v>23</v>
      </c>
      <c r="U33" s="40">
        <v>22</v>
      </c>
      <c r="V33" s="40">
        <v>27.166667</v>
      </c>
      <c r="W33" s="41"/>
      <c r="X33" s="197">
        <v>25</v>
      </c>
    </row>
    <row r="34" spans="1:24" ht="15.75" thickBot="1" x14ac:dyDescent="0.3">
      <c r="A34" s="43">
        <v>24</v>
      </c>
      <c r="B34" s="44" t="s">
        <v>30</v>
      </c>
      <c r="C34" s="45" t="s">
        <v>128</v>
      </c>
      <c r="D34" s="105">
        <f>'CBA Urbana'!I34</f>
        <v>3.4583333333333335</v>
      </c>
      <c r="E34" s="40">
        <v>3</v>
      </c>
      <c r="F34" s="41">
        <v>4</v>
      </c>
      <c r="G34" s="40">
        <v>4</v>
      </c>
      <c r="H34" s="40">
        <v>4.5</v>
      </c>
      <c r="I34" s="41">
        <v>5</v>
      </c>
      <c r="J34" s="40">
        <v>4</v>
      </c>
      <c r="K34" s="40">
        <v>4.166666666666667</v>
      </c>
      <c r="L34" s="41">
        <v>4</v>
      </c>
      <c r="M34" s="40">
        <v>4.5</v>
      </c>
      <c r="N34" s="40"/>
      <c r="O34" s="41">
        <v>3.25</v>
      </c>
      <c r="P34" s="40">
        <v>4</v>
      </c>
      <c r="Q34" s="40"/>
      <c r="R34" s="41">
        <v>4</v>
      </c>
      <c r="S34" s="40">
        <v>4</v>
      </c>
      <c r="T34" s="41">
        <v>3</v>
      </c>
      <c r="U34" s="40">
        <v>4</v>
      </c>
      <c r="V34" s="40">
        <v>4.5</v>
      </c>
      <c r="W34" s="41"/>
      <c r="X34" s="197">
        <v>4</v>
      </c>
    </row>
    <row r="35" spans="1:24" ht="15.75" thickBot="1" x14ac:dyDescent="0.3">
      <c r="A35" s="43">
        <v>25</v>
      </c>
      <c r="B35" s="44" t="s">
        <v>31</v>
      </c>
      <c r="C35" s="45" t="s">
        <v>128</v>
      </c>
      <c r="D35" s="105">
        <f>'CBA Urbana'!I35</f>
        <v>3.5416666666666665</v>
      </c>
      <c r="E35" s="40">
        <v>3</v>
      </c>
      <c r="F35" s="41">
        <v>4</v>
      </c>
      <c r="G35" s="40">
        <v>4</v>
      </c>
      <c r="H35" s="40">
        <v>3.5</v>
      </c>
      <c r="I35" s="41"/>
      <c r="J35" s="40">
        <v>4.5</v>
      </c>
      <c r="K35" s="40">
        <v>4</v>
      </c>
      <c r="L35" s="41">
        <v>4</v>
      </c>
      <c r="M35" s="40">
        <v>4.5</v>
      </c>
      <c r="N35" s="40">
        <v>4</v>
      </c>
      <c r="O35" s="41">
        <v>4.25</v>
      </c>
      <c r="P35" s="40">
        <v>4</v>
      </c>
      <c r="Q35" s="40">
        <v>3.875</v>
      </c>
      <c r="R35" s="41">
        <v>4</v>
      </c>
      <c r="S35" s="40">
        <v>4</v>
      </c>
      <c r="T35" s="41">
        <v>3</v>
      </c>
      <c r="U35" s="40">
        <v>4</v>
      </c>
      <c r="V35" s="40">
        <v>4.5</v>
      </c>
      <c r="W35" s="41">
        <v>4</v>
      </c>
      <c r="X35" s="197">
        <v>4</v>
      </c>
    </row>
    <row r="36" spans="1:24" ht="15.75" thickBot="1" x14ac:dyDescent="0.3">
      <c r="A36" s="43">
        <v>26</v>
      </c>
      <c r="B36" s="44" t="s">
        <v>32</v>
      </c>
      <c r="C36" s="45" t="s">
        <v>127</v>
      </c>
      <c r="D36" s="105">
        <f>'CBA Urbana'!I36</f>
        <v>5.208333333333333</v>
      </c>
      <c r="E36" s="40">
        <v>5</v>
      </c>
      <c r="F36" s="41">
        <v>5</v>
      </c>
      <c r="G36" s="40">
        <v>5</v>
      </c>
      <c r="H36" s="40">
        <v>4.5</v>
      </c>
      <c r="I36" s="41">
        <v>4.5</v>
      </c>
      <c r="J36" s="40">
        <v>4.8333329999999997</v>
      </c>
      <c r="K36" s="40">
        <v>4.5</v>
      </c>
      <c r="L36" s="41">
        <v>5</v>
      </c>
      <c r="M36" s="40">
        <v>4.5</v>
      </c>
      <c r="N36" s="40">
        <v>5.5</v>
      </c>
      <c r="O36" s="41">
        <v>4.75</v>
      </c>
      <c r="P36" s="40">
        <v>4.625</v>
      </c>
      <c r="Q36" s="40">
        <v>4.5</v>
      </c>
      <c r="R36" s="41">
        <v>5</v>
      </c>
      <c r="S36" s="40">
        <v>5</v>
      </c>
      <c r="T36" s="41">
        <v>4.5</v>
      </c>
      <c r="U36" s="40">
        <v>5.5</v>
      </c>
      <c r="V36" s="40">
        <v>5</v>
      </c>
      <c r="W36" s="41">
        <v>5</v>
      </c>
      <c r="X36" s="197">
        <v>5</v>
      </c>
    </row>
    <row r="37" spans="1:24" ht="15.75" thickBot="1" x14ac:dyDescent="0.3">
      <c r="A37" s="43">
        <v>27</v>
      </c>
      <c r="B37" s="44" t="s">
        <v>33</v>
      </c>
      <c r="C37" s="45" t="s">
        <v>122</v>
      </c>
      <c r="D37" s="105">
        <f>'CBA Urbana'!I37</f>
        <v>4.166666666666667</v>
      </c>
      <c r="E37" s="40">
        <v>4.5</v>
      </c>
      <c r="F37" s="41"/>
      <c r="G37" s="40">
        <v>4.5</v>
      </c>
      <c r="H37" s="40">
        <v>4.5</v>
      </c>
      <c r="I37" s="41"/>
      <c r="J37" s="40">
        <v>4.5</v>
      </c>
      <c r="K37" s="40">
        <v>4</v>
      </c>
      <c r="L37" s="41">
        <v>4</v>
      </c>
      <c r="M37" s="40">
        <v>4.5</v>
      </c>
      <c r="N37" s="40">
        <v>4.75</v>
      </c>
      <c r="O37" s="41">
        <v>3.875</v>
      </c>
      <c r="P37" s="40">
        <v>4.5</v>
      </c>
      <c r="Q37" s="40"/>
      <c r="R37" s="41">
        <v>4</v>
      </c>
      <c r="S37" s="40">
        <v>4.25</v>
      </c>
      <c r="T37" s="41">
        <v>4</v>
      </c>
      <c r="U37" s="40">
        <v>4</v>
      </c>
      <c r="V37" s="40"/>
      <c r="W37" s="41"/>
      <c r="X37" s="197">
        <v>4</v>
      </c>
    </row>
    <row r="38" spans="1:24" ht="15.75" thickBot="1" x14ac:dyDescent="0.3">
      <c r="A38" s="43">
        <v>28</v>
      </c>
      <c r="B38" s="44" t="s">
        <v>34</v>
      </c>
      <c r="C38" s="45" t="s">
        <v>129</v>
      </c>
      <c r="D38" s="105">
        <f>'CBA Urbana'!I38</f>
        <v>18.25</v>
      </c>
      <c r="E38" s="40">
        <v>20</v>
      </c>
      <c r="F38" s="41">
        <v>20</v>
      </c>
      <c r="G38" s="40">
        <v>22</v>
      </c>
      <c r="H38" s="40">
        <v>24</v>
      </c>
      <c r="I38" s="41">
        <v>18</v>
      </c>
      <c r="J38" s="40">
        <v>17</v>
      </c>
      <c r="K38" s="40">
        <v>20</v>
      </c>
      <c r="L38" s="41">
        <v>18.5</v>
      </c>
      <c r="M38" s="40">
        <v>20</v>
      </c>
      <c r="N38" s="40">
        <v>17</v>
      </c>
      <c r="O38" s="41">
        <v>17.5</v>
      </c>
      <c r="P38" s="40">
        <v>19</v>
      </c>
      <c r="Q38" s="40">
        <v>17.5</v>
      </c>
      <c r="R38" s="41">
        <v>18</v>
      </c>
      <c r="S38" s="40">
        <v>16.5</v>
      </c>
      <c r="T38" s="41">
        <v>15</v>
      </c>
      <c r="U38" s="40">
        <v>21</v>
      </c>
      <c r="V38" s="40">
        <v>21.333333</v>
      </c>
      <c r="W38" s="41">
        <v>22</v>
      </c>
      <c r="X38" s="197">
        <v>21</v>
      </c>
    </row>
    <row r="39" spans="1:24" ht="15.75" thickBot="1" x14ac:dyDescent="0.3">
      <c r="A39" s="43">
        <v>29</v>
      </c>
      <c r="B39" s="44" t="s">
        <v>35</v>
      </c>
      <c r="C39" s="45" t="s">
        <v>126</v>
      </c>
      <c r="D39" s="105">
        <f>'CBA Urbana'!I39</f>
        <v>11.416666666666666</v>
      </c>
      <c r="E39" s="40">
        <v>15</v>
      </c>
      <c r="F39" s="41">
        <v>13</v>
      </c>
      <c r="G39" s="40">
        <v>15</v>
      </c>
      <c r="H39" s="40">
        <v>14</v>
      </c>
      <c r="I39" s="41">
        <v>10.5</v>
      </c>
      <c r="J39" s="40"/>
      <c r="K39" s="40">
        <v>11.666666666666666</v>
      </c>
      <c r="L39" s="41">
        <v>11.5</v>
      </c>
      <c r="M39" s="40"/>
      <c r="N39" s="40">
        <v>14.5</v>
      </c>
      <c r="O39" s="41">
        <v>11</v>
      </c>
      <c r="P39" s="40">
        <v>14</v>
      </c>
      <c r="Q39" s="40">
        <v>14.5</v>
      </c>
      <c r="R39" s="41">
        <v>12</v>
      </c>
      <c r="S39" s="40">
        <v>13.5</v>
      </c>
      <c r="T39" s="41">
        <v>14</v>
      </c>
      <c r="U39" s="40">
        <v>11</v>
      </c>
      <c r="V39" s="40">
        <v>12</v>
      </c>
      <c r="W39" s="41"/>
      <c r="X39" s="197">
        <v>10</v>
      </c>
    </row>
    <row r="40" spans="1:24" ht="15.75" thickBot="1" x14ac:dyDescent="0.3">
      <c r="A40" s="43">
        <v>30</v>
      </c>
      <c r="B40" s="44" t="s">
        <v>36</v>
      </c>
      <c r="C40" s="45" t="s">
        <v>124</v>
      </c>
      <c r="D40" s="105">
        <f>'CBA Urbana'!I40</f>
        <v>3.9166666666666665</v>
      </c>
      <c r="E40" s="40">
        <v>3</v>
      </c>
      <c r="F40" s="41">
        <v>3</v>
      </c>
      <c r="G40" s="40">
        <v>4</v>
      </c>
      <c r="H40" s="40">
        <v>3</v>
      </c>
      <c r="I40" s="41">
        <v>5</v>
      </c>
      <c r="J40" s="40">
        <v>5</v>
      </c>
      <c r="K40" s="40">
        <v>3.125</v>
      </c>
      <c r="L40" s="41">
        <v>6</v>
      </c>
      <c r="M40" s="40">
        <v>4.666666666666667</v>
      </c>
      <c r="N40" s="40">
        <v>5</v>
      </c>
      <c r="O40" s="41">
        <v>2.75</v>
      </c>
      <c r="P40" s="40">
        <v>3.6666666666666665</v>
      </c>
      <c r="Q40" s="40">
        <v>4.166666666666667</v>
      </c>
      <c r="R40" s="41">
        <v>4</v>
      </c>
      <c r="S40" s="40">
        <v>4.25</v>
      </c>
      <c r="T40" s="41">
        <v>5</v>
      </c>
      <c r="U40" s="40">
        <v>2.5</v>
      </c>
      <c r="V40" s="40">
        <v>5.6666670000000003</v>
      </c>
      <c r="W40" s="41">
        <v>5</v>
      </c>
      <c r="X40" s="197">
        <v>5</v>
      </c>
    </row>
    <row r="41" spans="1:24" ht="15.75" thickBot="1" x14ac:dyDescent="0.3">
      <c r="A41" s="43">
        <v>31</v>
      </c>
      <c r="B41" s="44" t="s">
        <v>37</v>
      </c>
      <c r="C41" s="45" t="s">
        <v>122</v>
      </c>
      <c r="D41" s="105">
        <f>'CBA Urbana'!I41</f>
        <v>4.916666666666667</v>
      </c>
      <c r="E41" s="40">
        <v>5</v>
      </c>
      <c r="F41" s="41">
        <v>6</v>
      </c>
      <c r="G41" s="40">
        <v>5</v>
      </c>
      <c r="H41" s="40">
        <v>5</v>
      </c>
      <c r="I41" s="41">
        <v>7</v>
      </c>
      <c r="J41" s="40">
        <v>5</v>
      </c>
      <c r="K41" s="40">
        <v>4.75</v>
      </c>
      <c r="L41" s="41">
        <v>7</v>
      </c>
      <c r="M41" s="40">
        <v>5</v>
      </c>
      <c r="N41" s="40">
        <v>5.5</v>
      </c>
      <c r="O41" s="41">
        <v>3.5</v>
      </c>
      <c r="P41" s="40">
        <v>5</v>
      </c>
      <c r="Q41" s="40">
        <v>5</v>
      </c>
      <c r="R41" s="41">
        <v>6</v>
      </c>
      <c r="S41" s="40">
        <v>5.5</v>
      </c>
      <c r="T41" s="41">
        <v>5</v>
      </c>
      <c r="U41" s="40">
        <v>4</v>
      </c>
      <c r="V41" s="40">
        <v>6</v>
      </c>
      <c r="W41" s="41">
        <v>5</v>
      </c>
      <c r="X41" s="197">
        <v>5</v>
      </c>
    </row>
    <row r="42" spans="1:24" ht="15.75" thickBot="1" x14ac:dyDescent="0.3">
      <c r="A42" s="43">
        <v>32</v>
      </c>
      <c r="B42" s="44" t="s">
        <v>38</v>
      </c>
      <c r="C42" s="45" t="s">
        <v>122</v>
      </c>
      <c r="D42" s="105">
        <f>'CBA Urbana'!I42</f>
        <v>5.25</v>
      </c>
      <c r="E42" s="40">
        <v>4</v>
      </c>
      <c r="F42" s="41">
        <v>5</v>
      </c>
      <c r="G42" s="40">
        <v>5</v>
      </c>
      <c r="H42" s="40">
        <v>5</v>
      </c>
      <c r="I42" s="41">
        <v>8</v>
      </c>
      <c r="J42" s="40">
        <v>5</v>
      </c>
      <c r="K42" s="40">
        <v>5</v>
      </c>
      <c r="L42" s="41">
        <v>7</v>
      </c>
      <c r="M42" s="40">
        <v>5.666666666666667</v>
      </c>
      <c r="N42" s="40">
        <v>5</v>
      </c>
      <c r="O42" s="41">
        <v>5</v>
      </c>
      <c r="P42" s="40">
        <v>3.6666666666666665</v>
      </c>
      <c r="Q42" s="40">
        <v>5</v>
      </c>
      <c r="R42" s="41">
        <v>4</v>
      </c>
      <c r="S42" s="40">
        <v>4</v>
      </c>
      <c r="T42" s="41"/>
      <c r="U42" s="40">
        <v>6</v>
      </c>
      <c r="V42" s="40">
        <v>5</v>
      </c>
      <c r="W42" s="41">
        <v>5</v>
      </c>
      <c r="X42" s="197">
        <v>6</v>
      </c>
    </row>
    <row r="43" spans="1:24" ht="15.75" thickBot="1" x14ac:dyDescent="0.3">
      <c r="A43" s="43">
        <v>33</v>
      </c>
      <c r="B43" s="44" t="s">
        <v>39</v>
      </c>
      <c r="C43" s="45" t="s">
        <v>122</v>
      </c>
      <c r="D43" s="105">
        <f>'CBA Urbana'!I43</f>
        <v>4.916666666666667</v>
      </c>
      <c r="E43" s="40">
        <v>5</v>
      </c>
      <c r="F43" s="41">
        <v>5</v>
      </c>
      <c r="G43" s="40">
        <v>5</v>
      </c>
      <c r="H43" s="40">
        <v>4</v>
      </c>
      <c r="I43" s="41">
        <v>7</v>
      </c>
      <c r="J43" s="40">
        <v>5</v>
      </c>
      <c r="K43" s="40">
        <v>4</v>
      </c>
      <c r="L43" s="41">
        <v>7</v>
      </c>
      <c r="M43" s="40">
        <v>5</v>
      </c>
      <c r="N43" s="40">
        <v>4.5</v>
      </c>
      <c r="O43" s="41">
        <v>4</v>
      </c>
      <c r="P43" s="40">
        <v>3.5</v>
      </c>
      <c r="Q43" s="40">
        <v>4</v>
      </c>
      <c r="R43" s="41">
        <v>5</v>
      </c>
      <c r="S43" s="40">
        <v>4.75</v>
      </c>
      <c r="T43" s="41">
        <v>5</v>
      </c>
      <c r="U43" s="40">
        <v>4</v>
      </c>
      <c r="V43" s="40">
        <v>3.8333330000000001</v>
      </c>
      <c r="W43" s="41">
        <v>6</v>
      </c>
      <c r="X43" s="197">
        <v>5</v>
      </c>
    </row>
    <row r="44" spans="1:24" ht="15.75" thickBot="1" x14ac:dyDescent="0.3">
      <c r="A44" s="43">
        <v>34</v>
      </c>
      <c r="B44" s="44" t="s">
        <v>40</v>
      </c>
      <c r="C44" s="45" t="s">
        <v>130</v>
      </c>
      <c r="D44" s="105">
        <f>'CBA Urbana'!I44</f>
        <v>5.4</v>
      </c>
      <c r="E44" s="40">
        <v>5</v>
      </c>
      <c r="F44" s="41">
        <v>4</v>
      </c>
      <c r="G44" s="40">
        <v>6</v>
      </c>
      <c r="H44" s="40">
        <v>5</v>
      </c>
      <c r="I44" s="41"/>
      <c r="J44" s="40">
        <v>5</v>
      </c>
      <c r="K44" s="40">
        <v>7</v>
      </c>
      <c r="L44" s="41">
        <v>5</v>
      </c>
      <c r="M44" s="40">
        <v>5</v>
      </c>
      <c r="N44" s="40"/>
      <c r="O44" s="41">
        <v>6</v>
      </c>
      <c r="P44" s="40">
        <v>9</v>
      </c>
      <c r="Q44" s="40">
        <v>5</v>
      </c>
      <c r="R44" s="41">
        <v>5</v>
      </c>
      <c r="S44" s="40">
        <v>5</v>
      </c>
      <c r="T44" s="41"/>
      <c r="U44" s="40"/>
      <c r="V44" s="40"/>
      <c r="W44" s="41"/>
      <c r="X44" s="197">
        <v>6</v>
      </c>
    </row>
    <row r="45" spans="1:24" ht="15.75" thickBot="1" x14ac:dyDescent="0.3">
      <c r="A45" s="43">
        <v>35</v>
      </c>
      <c r="B45" s="44" t="s">
        <v>41</v>
      </c>
      <c r="C45" s="45" t="s">
        <v>124</v>
      </c>
      <c r="D45" s="105">
        <f>'CBA Urbana'!I45</f>
        <v>2.9166666666666665</v>
      </c>
      <c r="E45" s="40">
        <v>2.5</v>
      </c>
      <c r="F45" s="41">
        <v>2.5</v>
      </c>
      <c r="G45" s="40">
        <v>3.5</v>
      </c>
      <c r="H45" s="40">
        <v>2</v>
      </c>
      <c r="I45" s="41"/>
      <c r="J45" s="40">
        <v>2.25</v>
      </c>
      <c r="K45" s="40">
        <v>2.375</v>
      </c>
      <c r="L45" s="41">
        <v>3.5</v>
      </c>
      <c r="M45" s="40">
        <v>3</v>
      </c>
      <c r="N45" s="40">
        <v>2.5</v>
      </c>
      <c r="O45" s="41">
        <v>2.75</v>
      </c>
      <c r="P45" s="40">
        <v>2.5</v>
      </c>
      <c r="Q45" s="40">
        <v>2.5</v>
      </c>
      <c r="R45" s="41">
        <v>3</v>
      </c>
      <c r="S45" s="40">
        <v>4</v>
      </c>
      <c r="T45" s="41">
        <v>4</v>
      </c>
      <c r="U45" s="40">
        <v>2.5</v>
      </c>
      <c r="V45" s="40">
        <v>2.5</v>
      </c>
      <c r="W45" s="41">
        <v>3.5</v>
      </c>
      <c r="X45" s="197">
        <v>3.5</v>
      </c>
    </row>
    <row r="46" spans="1:24" ht="15.75" thickBot="1" x14ac:dyDescent="0.3">
      <c r="A46" s="43">
        <v>36</v>
      </c>
      <c r="B46" s="44" t="s">
        <v>42</v>
      </c>
      <c r="C46" s="45" t="s">
        <v>124</v>
      </c>
      <c r="D46" s="105">
        <f>'CBA Urbana'!I46</f>
        <v>6</v>
      </c>
      <c r="E46" s="40">
        <v>7</v>
      </c>
      <c r="F46" s="41">
        <v>8</v>
      </c>
      <c r="G46" s="40">
        <v>5</v>
      </c>
      <c r="H46" s="40">
        <v>5</v>
      </c>
      <c r="I46" s="41"/>
      <c r="J46" s="40">
        <v>6</v>
      </c>
      <c r="K46" s="40">
        <v>7.5</v>
      </c>
      <c r="L46" s="41">
        <v>7</v>
      </c>
      <c r="M46" s="40">
        <v>5.333333333333333</v>
      </c>
      <c r="N46" s="40">
        <v>7</v>
      </c>
      <c r="O46" s="41">
        <v>5</v>
      </c>
      <c r="P46" s="40">
        <v>5</v>
      </c>
      <c r="Q46" s="40">
        <v>5</v>
      </c>
      <c r="R46" s="41">
        <v>6</v>
      </c>
      <c r="S46" s="40">
        <v>6.5</v>
      </c>
      <c r="T46" s="41">
        <v>6</v>
      </c>
      <c r="U46" s="40">
        <v>5</v>
      </c>
      <c r="V46" s="40">
        <v>7.3333329999999997</v>
      </c>
      <c r="W46" s="41"/>
      <c r="X46" s="197">
        <v>10</v>
      </c>
    </row>
    <row r="47" spans="1:24" ht="15.75" thickBot="1" x14ac:dyDescent="0.3">
      <c r="A47" s="43">
        <v>37</v>
      </c>
      <c r="B47" s="44" t="s">
        <v>43</v>
      </c>
      <c r="C47" s="45" t="s">
        <v>130</v>
      </c>
      <c r="D47" s="105">
        <f>'CBA Urbana'!I47</f>
        <v>7.166666666666667</v>
      </c>
      <c r="E47" s="40">
        <v>3</v>
      </c>
      <c r="F47" s="41">
        <v>10</v>
      </c>
      <c r="G47" s="40">
        <v>10</v>
      </c>
      <c r="H47" s="40">
        <v>4</v>
      </c>
      <c r="I47" s="41"/>
      <c r="J47" s="40"/>
      <c r="K47" s="40">
        <v>12.5</v>
      </c>
      <c r="L47" s="41">
        <v>15</v>
      </c>
      <c r="M47" s="40">
        <v>9.3333333333333339</v>
      </c>
      <c r="N47" s="40">
        <v>7</v>
      </c>
      <c r="O47" s="41">
        <v>10</v>
      </c>
      <c r="P47" s="40">
        <v>7.333333333333333</v>
      </c>
      <c r="Q47" s="40">
        <v>4.5</v>
      </c>
      <c r="R47" s="41">
        <v>5</v>
      </c>
      <c r="S47" s="40">
        <v>5</v>
      </c>
      <c r="T47" s="41">
        <v>1.5</v>
      </c>
      <c r="U47" s="40">
        <v>1</v>
      </c>
      <c r="V47" s="40">
        <v>2</v>
      </c>
      <c r="W47" s="41">
        <v>3</v>
      </c>
      <c r="X47" s="197"/>
    </row>
    <row r="48" spans="1:24" ht="15.75" customHeight="1" thickBot="1" x14ac:dyDescent="0.3">
      <c r="A48" s="43">
        <v>38</v>
      </c>
      <c r="B48" s="44" t="s">
        <v>44</v>
      </c>
      <c r="C48" s="45" t="s">
        <v>124</v>
      </c>
      <c r="D48" s="105">
        <f>'CBA Urbana'!I48</f>
        <v>2.4305555555555558</v>
      </c>
      <c r="E48" s="40">
        <v>3.5</v>
      </c>
      <c r="F48" s="41">
        <v>4</v>
      </c>
      <c r="G48" s="40">
        <v>4</v>
      </c>
      <c r="H48" s="40">
        <v>3</v>
      </c>
      <c r="I48" s="41"/>
      <c r="J48" s="40">
        <v>3</v>
      </c>
      <c r="K48" s="40">
        <v>3</v>
      </c>
      <c r="L48" s="41">
        <v>3.5</v>
      </c>
      <c r="M48" s="40">
        <v>2.8333333333333335</v>
      </c>
      <c r="N48" s="40"/>
      <c r="O48" s="41">
        <v>2.75</v>
      </c>
      <c r="P48" s="40">
        <v>2.5</v>
      </c>
      <c r="Q48" s="40">
        <v>1.8333333333333333</v>
      </c>
      <c r="R48" s="41">
        <v>3</v>
      </c>
      <c r="S48" s="40">
        <v>3</v>
      </c>
      <c r="T48" s="41">
        <v>4</v>
      </c>
      <c r="U48" s="40">
        <v>1</v>
      </c>
      <c r="V48" s="40">
        <v>4.6666670000000003</v>
      </c>
      <c r="W48" s="41">
        <v>3.5</v>
      </c>
      <c r="X48" s="197">
        <v>2</v>
      </c>
    </row>
    <row r="49" spans="1:24" ht="15.75" thickBot="1" x14ac:dyDescent="0.3">
      <c r="A49" s="43">
        <v>39</v>
      </c>
      <c r="B49" s="44" t="s">
        <v>45</v>
      </c>
      <c r="C49" s="45" t="s">
        <v>124</v>
      </c>
      <c r="D49" s="105">
        <f>'CBA Urbana'!I49</f>
        <v>2.8333333333333335</v>
      </c>
      <c r="E49" s="40">
        <v>2</v>
      </c>
      <c r="F49" s="41">
        <v>3.33</v>
      </c>
      <c r="G49" s="40">
        <v>3.5</v>
      </c>
      <c r="H49" s="40">
        <v>2</v>
      </c>
      <c r="I49" s="41"/>
      <c r="J49" s="40">
        <v>2.5</v>
      </c>
      <c r="K49" s="40">
        <v>2.375</v>
      </c>
      <c r="L49" s="41">
        <v>3</v>
      </c>
      <c r="M49" s="40">
        <v>3.8333333333333335</v>
      </c>
      <c r="N49" s="40">
        <v>3.5</v>
      </c>
      <c r="O49" s="41">
        <v>2.75</v>
      </c>
      <c r="P49" s="40">
        <v>2</v>
      </c>
      <c r="Q49" s="40">
        <v>2.8333333333333335</v>
      </c>
      <c r="R49" s="41">
        <v>3.375</v>
      </c>
      <c r="S49" s="40">
        <v>4</v>
      </c>
      <c r="T49" s="41">
        <v>3</v>
      </c>
      <c r="U49" s="40">
        <v>3</v>
      </c>
      <c r="V49" s="40">
        <v>3.3333330000000001</v>
      </c>
      <c r="W49" s="41">
        <v>3</v>
      </c>
      <c r="X49" s="197">
        <v>3.5</v>
      </c>
    </row>
    <row r="50" spans="1:24" ht="15.75" thickBot="1" x14ac:dyDescent="0.3">
      <c r="A50" s="43">
        <v>40</v>
      </c>
      <c r="B50" s="44" t="s">
        <v>46</v>
      </c>
      <c r="C50" s="45" t="s">
        <v>122</v>
      </c>
      <c r="D50" s="105">
        <f>'CBA Urbana'!I50</f>
        <v>7.333333333333333</v>
      </c>
      <c r="E50" s="40">
        <v>8</v>
      </c>
      <c r="F50" s="41">
        <v>7</v>
      </c>
      <c r="G50" s="40">
        <v>8</v>
      </c>
      <c r="H50" s="40">
        <v>12</v>
      </c>
      <c r="I50" s="41"/>
      <c r="J50" s="40"/>
      <c r="K50" s="40"/>
      <c r="L50" s="41">
        <v>5</v>
      </c>
      <c r="M50" s="40">
        <v>3.8333333333333335</v>
      </c>
      <c r="N50" s="40">
        <v>7</v>
      </c>
      <c r="O50" s="41">
        <v>9</v>
      </c>
      <c r="P50" s="40">
        <v>7.333333333333333</v>
      </c>
      <c r="Q50" s="40">
        <v>5</v>
      </c>
      <c r="R50" s="41">
        <v>7</v>
      </c>
      <c r="S50" s="40"/>
      <c r="T50" s="41"/>
      <c r="U50" s="40">
        <v>6</v>
      </c>
      <c r="V50" s="40">
        <v>7</v>
      </c>
      <c r="W50" s="41"/>
      <c r="X50" s="197"/>
    </row>
    <row r="51" spans="1:24" ht="15.75" thickBot="1" x14ac:dyDescent="0.3">
      <c r="A51" s="43">
        <v>41</v>
      </c>
      <c r="B51" s="44" t="s">
        <v>47</v>
      </c>
      <c r="C51" s="45" t="s">
        <v>124</v>
      </c>
      <c r="D51" s="105">
        <f>'CBA Urbana'!I51</f>
        <v>5.833333333333333</v>
      </c>
      <c r="E51" s="40">
        <v>4</v>
      </c>
      <c r="F51" s="41">
        <v>5</v>
      </c>
      <c r="G51" s="40">
        <v>5</v>
      </c>
      <c r="H51" s="40">
        <v>4</v>
      </c>
      <c r="I51" s="41"/>
      <c r="J51" s="40">
        <v>3</v>
      </c>
      <c r="K51" s="40">
        <v>5.5</v>
      </c>
      <c r="L51" s="41">
        <v>7</v>
      </c>
      <c r="M51" s="40">
        <v>3.3333333333333335</v>
      </c>
      <c r="N51" s="40">
        <v>6</v>
      </c>
      <c r="O51" s="41">
        <v>4</v>
      </c>
      <c r="P51" s="40">
        <v>3.6666666666666665</v>
      </c>
      <c r="Q51" s="40">
        <v>4.666666666666667</v>
      </c>
      <c r="R51" s="41">
        <v>3</v>
      </c>
      <c r="S51" s="40">
        <v>3.5</v>
      </c>
      <c r="T51" s="41">
        <v>3</v>
      </c>
      <c r="U51" s="40">
        <v>2</v>
      </c>
      <c r="V51" s="40">
        <v>3.1666669999999999</v>
      </c>
      <c r="W51" s="41">
        <v>5</v>
      </c>
      <c r="X51" s="197">
        <v>3</v>
      </c>
    </row>
    <row r="52" spans="1:24" ht="15.75" thickBot="1" x14ac:dyDescent="0.3">
      <c r="A52" s="43">
        <v>42</v>
      </c>
      <c r="B52" s="44" t="s">
        <v>48</v>
      </c>
      <c r="C52" s="45" t="s">
        <v>125</v>
      </c>
      <c r="D52" s="105">
        <f>'CBA Urbana'!I52</f>
        <v>11</v>
      </c>
      <c r="E52" s="40">
        <v>10</v>
      </c>
      <c r="F52" s="41">
        <v>16</v>
      </c>
      <c r="G52" s="40">
        <v>12</v>
      </c>
      <c r="H52" s="40">
        <v>7</v>
      </c>
      <c r="I52" s="41">
        <v>12</v>
      </c>
      <c r="J52" s="40">
        <v>10</v>
      </c>
      <c r="K52" s="40">
        <v>8</v>
      </c>
      <c r="L52" s="41">
        <v>10</v>
      </c>
      <c r="M52" s="40"/>
      <c r="N52" s="40">
        <v>12</v>
      </c>
      <c r="O52" s="41">
        <v>15</v>
      </c>
      <c r="P52" s="40">
        <v>14</v>
      </c>
      <c r="Q52" s="40">
        <v>15</v>
      </c>
      <c r="R52" s="41">
        <v>12.5</v>
      </c>
      <c r="S52" s="40">
        <v>15</v>
      </c>
      <c r="T52" s="41">
        <v>14</v>
      </c>
      <c r="U52" s="40">
        <v>10</v>
      </c>
      <c r="V52" s="40">
        <v>14</v>
      </c>
      <c r="W52" s="41">
        <v>15</v>
      </c>
      <c r="X52" s="197">
        <v>15</v>
      </c>
    </row>
    <row r="53" spans="1:24" ht="15.75" thickBot="1" x14ac:dyDescent="0.3">
      <c r="A53" s="43">
        <v>43</v>
      </c>
      <c r="B53" s="44" t="s">
        <v>49</v>
      </c>
      <c r="C53" s="45" t="s">
        <v>124</v>
      </c>
      <c r="D53" s="105">
        <f>'CBA Urbana'!I53</f>
        <v>2.4166666666666665</v>
      </c>
      <c r="E53" s="40">
        <v>2.5</v>
      </c>
      <c r="F53" s="41">
        <v>3.75</v>
      </c>
      <c r="G53" s="40">
        <v>3.5</v>
      </c>
      <c r="H53" s="40">
        <v>2</v>
      </c>
      <c r="I53" s="41">
        <v>2.5</v>
      </c>
      <c r="J53" s="40">
        <v>2.1666669999999999</v>
      </c>
      <c r="K53" s="40">
        <v>3.125</v>
      </c>
      <c r="L53" s="41">
        <v>3.5</v>
      </c>
      <c r="M53" s="40">
        <v>3.1666666666666665</v>
      </c>
      <c r="N53" s="40">
        <v>3.5</v>
      </c>
      <c r="O53" s="41">
        <v>3</v>
      </c>
      <c r="P53" s="40">
        <v>3.25</v>
      </c>
      <c r="Q53" s="40">
        <v>2.3333333333333335</v>
      </c>
      <c r="R53" s="41">
        <v>2.375</v>
      </c>
      <c r="S53" s="40">
        <v>3.75</v>
      </c>
      <c r="T53" s="41">
        <v>2</v>
      </c>
      <c r="U53" s="40">
        <v>2.5</v>
      </c>
      <c r="V53" s="40">
        <v>2.5</v>
      </c>
      <c r="W53" s="41">
        <v>4</v>
      </c>
      <c r="X53" s="197">
        <v>2.5</v>
      </c>
    </row>
    <row r="54" spans="1:24" ht="15.75" thickBot="1" x14ac:dyDescent="0.3">
      <c r="A54" s="43">
        <v>44</v>
      </c>
      <c r="B54" s="44" t="s">
        <v>50</v>
      </c>
      <c r="C54" s="45" t="s">
        <v>124</v>
      </c>
      <c r="D54" s="105">
        <f>'CBA Urbana'!I54</f>
        <v>4.75</v>
      </c>
      <c r="E54" s="40">
        <v>3.5</v>
      </c>
      <c r="F54" s="41">
        <v>8</v>
      </c>
      <c r="G54" s="40">
        <v>5</v>
      </c>
      <c r="H54" s="40">
        <v>5</v>
      </c>
      <c r="I54" s="41"/>
      <c r="J54" s="40">
        <v>5</v>
      </c>
      <c r="K54" s="40"/>
      <c r="L54" s="41">
        <v>5</v>
      </c>
      <c r="M54" s="40">
        <v>5</v>
      </c>
      <c r="N54" s="40"/>
      <c r="O54" s="41">
        <v>3</v>
      </c>
      <c r="P54" s="40">
        <v>3.75</v>
      </c>
      <c r="Q54" s="40">
        <v>3.5</v>
      </c>
      <c r="R54" s="41">
        <v>5.25</v>
      </c>
      <c r="S54" s="40">
        <v>4.5</v>
      </c>
      <c r="T54" s="41">
        <v>5</v>
      </c>
      <c r="U54" s="40">
        <v>2.5</v>
      </c>
      <c r="V54" s="40">
        <v>4.5</v>
      </c>
      <c r="W54" s="41">
        <v>5</v>
      </c>
      <c r="X54" s="197">
        <v>5</v>
      </c>
    </row>
    <row r="55" spans="1:24" ht="15.75" thickBot="1" x14ac:dyDescent="0.3">
      <c r="A55" s="43">
        <v>45</v>
      </c>
      <c r="B55" s="44" t="s">
        <v>51</v>
      </c>
      <c r="C55" s="45" t="s">
        <v>131</v>
      </c>
      <c r="D55" s="105">
        <f>'CBA Urbana'!I55</f>
        <v>4.875</v>
      </c>
      <c r="E55" s="40">
        <v>2.5</v>
      </c>
      <c r="F55" s="41">
        <v>5</v>
      </c>
      <c r="G55" s="40">
        <v>5</v>
      </c>
      <c r="H55" s="40">
        <v>5</v>
      </c>
      <c r="I55" s="41"/>
      <c r="J55" s="40">
        <v>2</v>
      </c>
      <c r="K55" s="40">
        <v>5</v>
      </c>
      <c r="L55" s="41">
        <v>5</v>
      </c>
      <c r="M55" s="40">
        <v>5.666666666666667</v>
      </c>
      <c r="N55" s="40"/>
      <c r="O55" s="41">
        <v>4.5</v>
      </c>
      <c r="P55" s="40">
        <v>1.125</v>
      </c>
      <c r="Q55" s="40">
        <v>5.5</v>
      </c>
      <c r="R55" s="41">
        <v>5</v>
      </c>
      <c r="S55" s="40">
        <v>5</v>
      </c>
      <c r="T55" s="41">
        <v>5</v>
      </c>
      <c r="U55" s="40">
        <v>5</v>
      </c>
      <c r="V55" s="40">
        <v>5</v>
      </c>
      <c r="W55" s="41"/>
      <c r="X55" s="197">
        <v>5</v>
      </c>
    </row>
    <row r="56" spans="1:24" ht="15.75" thickBot="1" x14ac:dyDescent="0.3">
      <c r="A56" s="43">
        <v>46</v>
      </c>
      <c r="B56" s="44" t="s">
        <v>52</v>
      </c>
      <c r="C56" s="45" t="s">
        <v>124</v>
      </c>
      <c r="D56" s="105">
        <f>'CBA Urbana'!I56</f>
        <v>11.472222222222223</v>
      </c>
      <c r="E56" s="40">
        <v>12</v>
      </c>
      <c r="F56" s="41">
        <v>20</v>
      </c>
      <c r="G56" s="40">
        <v>20</v>
      </c>
      <c r="H56" s="40">
        <v>10</v>
      </c>
      <c r="I56" s="41"/>
      <c r="J56" s="40">
        <v>15</v>
      </c>
      <c r="K56" s="40">
        <v>10</v>
      </c>
      <c r="L56" s="41">
        <v>18</v>
      </c>
      <c r="M56" s="40">
        <v>11</v>
      </c>
      <c r="N56" s="40">
        <v>15</v>
      </c>
      <c r="O56" s="41">
        <v>12.5</v>
      </c>
      <c r="P56" s="40">
        <v>15</v>
      </c>
      <c r="Q56" s="40">
        <v>12.333333333333334</v>
      </c>
      <c r="R56" s="41">
        <v>16.25</v>
      </c>
      <c r="S56" s="40">
        <v>22.5</v>
      </c>
      <c r="T56" s="41">
        <v>12</v>
      </c>
      <c r="U56" s="40">
        <v>18</v>
      </c>
      <c r="V56" s="40">
        <v>15</v>
      </c>
      <c r="W56" s="41">
        <v>20</v>
      </c>
      <c r="X56" s="197">
        <v>15</v>
      </c>
    </row>
    <row r="57" spans="1:24" ht="15.75" thickBot="1" x14ac:dyDescent="0.3">
      <c r="A57" s="43">
        <v>47</v>
      </c>
      <c r="B57" s="44" t="s">
        <v>53</v>
      </c>
      <c r="C57" s="45" t="s">
        <v>124</v>
      </c>
      <c r="D57" s="105">
        <f>'CBA Urbana'!I57</f>
        <v>2.8333333333333335</v>
      </c>
      <c r="E57" s="40">
        <v>2.5</v>
      </c>
      <c r="F57" s="41">
        <v>2.5</v>
      </c>
      <c r="G57" s="40">
        <v>2.5</v>
      </c>
      <c r="H57" s="40">
        <v>5</v>
      </c>
      <c r="I57" s="41"/>
      <c r="J57" s="40">
        <v>2.5</v>
      </c>
      <c r="K57" s="40">
        <v>2.25</v>
      </c>
      <c r="L57" s="41">
        <v>3.5</v>
      </c>
      <c r="M57" s="40">
        <v>2.5</v>
      </c>
      <c r="N57" s="40">
        <v>4.5</v>
      </c>
      <c r="O57" s="41">
        <v>2.5</v>
      </c>
      <c r="P57" s="40">
        <v>3.5</v>
      </c>
      <c r="Q57" s="40">
        <v>3</v>
      </c>
      <c r="R57" s="41">
        <v>3</v>
      </c>
      <c r="S57" s="40">
        <v>3.5</v>
      </c>
      <c r="T57" s="41">
        <v>12</v>
      </c>
      <c r="U57" s="40">
        <v>4</v>
      </c>
      <c r="V57" s="40">
        <v>3.5</v>
      </c>
      <c r="W57" s="41"/>
      <c r="X57" s="197">
        <v>3.5</v>
      </c>
    </row>
    <row r="58" spans="1:24" ht="15.75" thickBot="1" x14ac:dyDescent="0.3">
      <c r="A58" s="43">
        <v>48</v>
      </c>
      <c r="B58" s="44" t="s">
        <v>54</v>
      </c>
      <c r="C58" s="45" t="s">
        <v>132</v>
      </c>
      <c r="D58" s="105">
        <f>'CBA Urbana'!I58</f>
        <v>41.8</v>
      </c>
      <c r="E58" s="40"/>
      <c r="F58" s="41"/>
      <c r="G58" s="40"/>
      <c r="H58" s="40"/>
      <c r="I58" s="41"/>
      <c r="J58" s="40"/>
      <c r="K58" s="40"/>
      <c r="L58" s="41">
        <v>42</v>
      </c>
      <c r="M58" s="40"/>
      <c r="N58" s="40"/>
      <c r="O58" s="41">
        <v>44</v>
      </c>
      <c r="P58" s="40">
        <v>39</v>
      </c>
      <c r="Q58" s="40">
        <v>40</v>
      </c>
      <c r="R58" s="41"/>
      <c r="S58" s="40">
        <v>38</v>
      </c>
      <c r="T58" s="41"/>
      <c r="U58" s="40">
        <v>38</v>
      </c>
      <c r="V58" s="40"/>
      <c r="W58" s="41"/>
      <c r="X58" s="197">
        <v>43</v>
      </c>
    </row>
    <row r="59" spans="1:24" ht="15.75" thickBot="1" x14ac:dyDescent="0.3">
      <c r="A59" s="43">
        <v>49</v>
      </c>
      <c r="B59" s="44" t="s">
        <v>55</v>
      </c>
      <c r="C59" s="45" t="s">
        <v>133</v>
      </c>
      <c r="D59" s="105">
        <f>'CBA Urbana'!I59</f>
        <v>15.1</v>
      </c>
      <c r="E59" s="40">
        <v>20</v>
      </c>
      <c r="F59" s="41">
        <v>14.5</v>
      </c>
      <c r="G59" s="40"/>
      <c r="H59" s="40">
        <v>14</v>
      </c>
      <c r="I59" s="41">
        <v>14</v>
      </c>
      <c r="J59" s="40">
        <v>2</v>
      </c>
      <c r="K59" s="40">
        <v>18</v>
      </c>
      <c r="L59" s="41">
        <v>17.5</v>
      </c>
      <c r="M59" s="40">
        <v>2</v>
      </c>
      <c r="N59" s="40"/>
      <c r="O59" s="41">
        <v>15</v>
      </c>
      <c r="P59" s="40">
        <v>15</v>
      </c>
      <c r="Q59" s="40">
        <v>23.875</v>
      </c>
      <c r="R59" s="41">
        <v>14.5</v>
      </c>
      <c r="S59" s="40">
        <v>15.5</v>
      </c>
      <c r="T59" s="41">
        <v>15</v>
      </c>
      <c r="U59" s="40">
        <v>18</v>
      </c>
      <c r="V59" s="40"/>
      <c r="W59" s="41">
        <v>19</v>
      </c>
      <c r="X59" s="197">
        <v>17</v>
      </c>
    </row>
    <row r="60" spans="1:24" ht="15.75" thickBot="1" x14ac:dyDescent="0.3">
      <c r="A60" s="43">
        <v>50</v>
      </c>
      <c r="B60" s="44" t="s">
        <v>56</v>
      </c>
      <c r="C60" s="45" t="s">
        <v>126</v>
      </c>
      <c r="D60" s="105">
        <f>'CBA Urbana'!I60</f>
        <v>10.5</v>
      </c>
      <c r="E60" s="40">
        <v>11</v>
      </c>
      <c r="F60" s="41">
        <v>11</v>
      </c>
      <c r="G60" s="40"/>
      <c r="H60" s="40">
        <v>12</v>
      </c>
      <c r="I60" s="41"/>
      <c r="J60" s="40"/>
      <c r="K60" s="40">
        <v>10</v>
      </c>
      <c r="L60" s="41">
        <v>11</v>
      </c>
      <c r="M60" s="40"/>
      <c r="N60" s="40">
        <v>10</v>
      </c>
      <c r="O60" s="41">
        <v>8.4499999999999993</v>
      </c>
      <c r="P60" s="40">
        <v>10</v>
      </c>
      <c r="Q60" s="40">
        <v>11</v>
      </c>
      <c r="R60" s="41">
        <v>8</v>
      </c>
      <c r="S60" s="40">
        <v>9.5</v>
      </c>
      <c r="T60" s="41">
        <v>8</v>
      </c>
      <c r="U60" s="40">
        <v>10</v>
      </c>
      <c r="V60" s="40">
        <v>12</v>
      </c>
      <c r="W60" s="41"/>
      <c r="X60" s="197">
        <v>12</v>
      </c>
    </row>
    <row r="61" spans="1:24" ht="15.75" thickBot="1" x14ac:dyDescent="0.3">
      <c r="A61" s="43">
        <v>51</v>
      </c>
      <c r="B61" s="44" t="s">
        <v>57</v>
      </c>
      <c r="C61" s="45" t="s">
        <v>134</v>
      </c>
      <c r="D61" s="105">
        <f>'CBA Urbana'!I61</f>
        <v>4.041666666666667</v>
      </c>
      <c r="E61" s="40">
        <v>4</v>
      </c>
      <c r="F61" s="41">
        <v>4.5</v>
      </c>
      <c r="G61" s="40">
        <v>4</v>
      </c>
      <c r="H61" s="40">
        <v>4.25</v>
      </c>
      <c r="I61" s="41">
        <v>3.5</v>
      </c>
      <c r="J61" s="40">
        <v>4.5</v>
      </c>
      <c r="K61" s="40">
        <v>4</v>
      </c>
      <c r="L61" s="41">
        <v>4</v>
      </c>
      <c r="M61" s="40">
        <v>4.5</v>
      </c>
      <c r="N61" s="40">
        <v>4.5</v>
      </c>
      <c r="O61" s="41">
        <v>4</v>
      </c>
      <c r="P61" s="40">
        <v>4</v>
      </c>
      <c r="Q61" s="40">
        <v>3.875</v>
      </c>
      <c r="R61" s="41">
        <v>7</v>
      </c>
      <c r="S61" s="40">
        <v>4.5</v>
      </c>
      <c r="T61" s="41">
        <v>3.5</v>
      </c>
      <c r="U61" s="40">
        <v>4</v>
      </c>
      <c r="V61" s="40">
        <v>4.5</v>
      </c>
      <c r="W61" s="41">
        <v>4</v>
      </c>
      <c r="X61" s="197">
        <v>4</v>
      </c>
    </row>
    <row r="62" spans="1:24" ht="15.75" thickBot="1" x14ac:dyDescent="0.3">
      <c r="A62" s="43">
        <v>52</v>
      </c>
      <c r="B62" s="44" t="s">
        <v>58</v>
      </c>
      <c r="C62" s="45" t="s">
        <v>135</v>
      </c>
      <c r="D62" s="105">
        <f>'CBA Urbana'!I62</f>
        <v>10.083333333333334</v>
      </c>
      <c r="E62" s="40">
        <v>13</v>
      </c>
      <c r="F62" s="41">
        <v>11</v>
      </c>
      <c r="G62" s="40"/>
      <c r="H62" s="40">
        <v>7.5</v>
      </c>
      <c r="I62" s="41">
        <v>14</v>
      </c>
      <c r="J62" s="40"/>
      <c r="K62" s="40">
        <v>13.5</v>
      </c>
      <c r="L62" s="41">
        <v>14</v>
      </c>
      <c r="M62" s="40">
        <v>13</v>
      </c>
      <c r="N62" s="40"/>
      <c r="O62" s="41">
        <v>11</v>
      </c>
      <c r="P62" s="40">
        <v>10</v>
      </c>
      <c r="Q62" s="40">
        <v>12.25</v>
      </c>
      <c r="R62" s="41">
        <v>8</v>
      </c>
      <c r="S62" s="40">
        <v>15</v>
      </c>
      <c r="T62" s="41">
        <v>9</v>
      </c>
      <c r="U62" s="40">
        <v>13</v>
      </c>
      <c r="V62" s="40">
        <v>13</v>
      </c>
      <c r="W62" s="41">
        <v>13</v>
      </c>
      <c r="X62" s="197">
        <v>13</v>
      </c>
    </row>
    <row r="63" spans="1:24" ht="15.75" thickBot="1" x14ac:dyDescent="0.3">
      <c r="A63" s="43">
        <v>53</v>
      </c>
      <c r="B63" s="44" t="s">
        <v>59</v>
      </c>
      <c r="C63" s="45" t="s">
        <v>136</v>
      </c>
      <c r="D63" s="105">
        <f>'CBA Urbana'!I63</f>
        <v>2.25</v>
      </c>
      <c r="E63" s="40"/>
      <c r="F63" s="41"/>
      <c r="G63" s="40"/>
      <c r="H63" s="40">
        <v>1</v>
      </c>
      <c r="I63" s="41"/>
      <c r="J63" s="40">
        <v>2</v>
      </c>
      <c r="K63" s="40"/>
      <c r="L63" s="41">
        <v>2</v>
      </c>
      <c r="M63" s="40">
        <v>1</v>
      </c>
      <c r="N63" s="40"/>
      <c r="O63" s="41">
        <v>2.75</v>
      </c>
      <c r="P63" s="40">
        <v>2</v>
      </c>
      <c r="Q63" s="40">
        <v>1</v>
      </c>
      <c r="R63" s="41"/>
      <c r="S63" s="40"/>
      <c r="T63" s="41">
        <v>3</v>
      </c>
      <c r="U63" s="40"/>
      <c r="V63" s="40"/>
      <c r="W63" s="41"/>
      <c r="X63" s="197">
        <v>1</v>
      </c>
    </row>
    <row r="64" spans="1:24" ht="15.75" thickBot="1" x14ac:dyDescent="0.3">
      <c r="A64" s="43">
        <v>54</v>
      </c>
      <c r="B64" s="44" t="s">
        <v>60</v>
      </c>
      <c r="C64" s="45" t="s">
        <v>137</v>
      </c>
      <c r="D64" s="105">
        <f>'CBA Urbana'!I64</f>
        <v>4.208333333333333</v>
      </c>
      <c r="E64" s="40">
        <v>4</v>
      </c>
      <c r="F64" s="41">
        <v>4</v>
      </c>
      <c r="G64" s="40">
        <v>5</v>
      </c>
      <c r="H64" s="40"/>
      <c r="I64" s="41"/>
      <c r="J64" s="40">
        <v>5</v>
      </c>
      <c r="K64" s="40">
        <v>4.5</v>
      </c>
      <c r="L64" s="41">
        <v>4.5</v>
      </c>
      <c r="M64" s="40">
        <v>4.5</v>
      </c>
      <c r="N64" s="40">
        <v>5</v>
      </c>
      <c r="O64" s="41">
        <v>4.25</v>
      </c>
      <c r="P64" s="40">
        <v>4</v>
      </c>
      <c r="Q64" s="40">
        <v>4.5</v>
      </c>
      <c r="R64" s="41">
        <v>4</v>
      </c>
      <c r="S64" s="40">
        <v>4.5</v>
      </c>
      <c r="T64" s="41">
        <v>4.5</v>
      </c>
      <c r="U64" s="40"/>
      <c r="V64" s="40">
        <v>5</v>
      </c>
      <c r="W64" s="41"/>
      <c r="X64" s="197">
        <v>2.5</v>
      </c>
    </row>
    <row r="65" spans="1:24" ht="15.75" thickBot="1" x14ac:dyDescent="0.3">
      <c r="A65" s="43">
        <v>55</v>
      </c>
      <c r="B65" s="44" t="s">
        <v>61</v>
      </c>
      <c r="C65" s="45" t="s">
        <v>138</v>
      </c>
      <c r="D65" s="105">
        <f>'CBA Urbana'!I65</f>
        <v>2.4</v>
      </c>
      <c r="E65" s="40">
        <v>2.5</v>
      </c>
      <c r="F65" s="41">
        <v>2.5</v>
      </c>
      <c r="G65" s="40"/>
      <c r="H65" s="40">
        <v>3</v>
      </c>
      <c r="I65" s="41"/>
      <c r="J65" s="40"/>
      <c r="K65" s="40">
        <v>1.5</v>
      </c>
      <c r="L65" s="41">
        <v>5</v>
      </c>
      <c r="M65" s="40">
        <v>2.5</v>
      </c>
      <c r="N65" s="40"/>
      <c r="O65" s="41">
        <v>2.4500000000000002</v>
      </c>
      <c r="P65" s="40">
        <v>2.875</v>
      </c>
      <c r="Q65" s="40">
        <v>1.25</v>
      </c>
      <c r="R65" s="41">
        <v>2.5</v>
      </c>
      <c r="S65" s="40">
        <v>2.5</v>
      </c>
      <c r="T65" s="41">
        <v>2</v>
      </c>
      <c r="U65" s="40">
        <v>2.5</v>
      </c>
      <c r="V65" s="40"/>
      <c r="W65" s="41"/>
      <c r="X65" s="197">
        <v>2.5</v>
      </c>
    </row>
    <row r="66" spans="1:24" ht="15.75" thickBot="1" x14ac:dyDescent="0.3">
      <c r="A66" s="43">
        <v>56</v>
      </c>
      <c r="B66" s="44" t="s">
        <v>62</v>
      </c>
      <c r="C66" s="45" t="s">
        <v>139</v>
      </c>
      <c r="D66" s="105">
        <f>'CBA Urbana'!I66</f>
        <v>5.083333333333333</v>
      </c>
      <c r="E66" s="40">
        <v>5</v>
      </c>
      <c r="F66" s="41">
        <v>5</v>
      </c>
      <c r="G66" s="40">
        <v>5</v>
      </c>
      <c r="H66" s="40">
        <v>5</v>
      </c>
      <c r="I66" s="41">
        <v>5</v>
      </c>
      <c r="J66" s="40">
        <v>4.6666670000000003</v>
      </c>
      <c r="K66" s="40">
        <v>5</v>
      </c>
      <c r="L66" s="41">
        <v>5</v>
      </c>
      <c r="M66" s="40">
        <v>5</v>
      </c>
      <c r="N66" s="40">
        <v>6</v>
      </c>
      <c r="O66" s="41">
        <v>5</v>
      </c>
      <c r="P66" s="40">
        <v>5</v>
      </c>
      <c r="Q66" s="40">
        <v>4</v>
      </c>
      <c r="R66" s="41">
        <v>5</v>
      </c>
      <c r="S66" s="40">
        <v>5</v>
      </c>
      <c r="T66" s="41">
        <v>5</v>
      </c>
      <c r="U66" s="40">
        <v>4.5</v>
      </c>
      <c r="V66" s="40">
        <v>5</v>
      </c>
      <c r="W66" s="41">
        <v>6</v>
      </c>
      <c r="X66" s="197">
        <v>4</v>
      </c>
    </row>
    <row r="67" spans="1:24" ht="15.75" thickBot="1" x14ac:dyDescent="0.3">
      <c r="A67" s="43">
        <v>57</v>
      </c>
      <c r="B67" s="44" t="s">
        <v>63</v>
      </c>
      <c r="C67" s="45" t="s">
        <v>122</v>
      </c>
      <c r="D67" s="105">
        <f>'CBA Urbana'!I67</f>
        <v>1.3333333333333333</v>
      </c>
      <c r="E67" s="40">
        <v>2</v>
      </c>
      <c r="F67" s="41">
        <v>1</v>
      </c>
      <c r="G67" s="40">
        <v>1.25</v>
      </c>
      <c r="H67" s="40">
        <v>1.5</v>
      </c>
      <c r="I67" s="41">
        <v>1</v>
      </c>
      <c r="J67" s="40">
        <v>1.0833330000000001</v>
      </c>
      <c r="K67" s="40">
        <v>1.5</v>
      </c>
      <c r="L67" s="41">
        <v>2.75</v>
      </c>
      <c r="M67" s="40">
        <v>1.26</v>
      </c>
      <c r="N67" s="40">
        <v>1.25</v>
      </c>
      <c r="O67" s="41">
        <v>1</v>
      </c>
      <c r="P67" s="40">
        <v>1.125</v>
      </c>
      <c r="Q67" s="40">
        <v>1.125</v>
      </c>
      <c r="R67" s="41">
        <v>1</v>
      </c>
      <c r="S67" s="40">
        <v>1</v>
      </c>
      <c r="T67" s="41">
        <v>1.5</v>
      </c>
      <c r="U67" s="40">
        <v>1</v>
      </c>
      <c r="V67" s="40">
        <v>1.5</v>
      </c>
      <c r="W67" s="41">
        <v>1.25</v>
      </c>
      <c r="X67" s="197">
        <v>1.5</v>
      </c>
    </row>
    <row r="68" spans="1:24" ht="15.75" thickBot="1" x14ac:dyDescent="0.3">
      <c r="A68" s="43">
        <v>58</v>
      </c>
      <c r="B68" s="44" t="s">
        <v>64</v>
      </c>
      <c r="C68" s="45" t="s">
        <v>140</v>
      </c>
      <c r="D68" s="105">
        <f>'CBA Urbana'!I68</f>
        <v>3.1</v>
      </c>
      <c r="E68" s="40">
        <v>3.5</v>
      </c>
      <c r="F68" s="41">
        <v>4</v>
      </c>
      <c r="G68" s="40">
        <v>4</v>
      </c>
      <c r="H68" s="40">
        <v>3</v>
      </c>
      <c r="I68" s="41">
        <v>3.5</v>
      </c>
      <c r="J68" s="40"/>
      <c r="K68" s="40">
        <v>4</v>
      </c>
      <c r="L68" s="41">
        <v>3</v>
      </c>
      <c r="M68" s="40"/>
      <c r="N68" s="40"/>
      <c r="O68" s="41">
        <v>2.75</v>
      </c>
      <c r="P68" s="40">
        <v>5</v>
      </c>
      <c r="Q68" s="40">
        <v>5</v>
      </c>
      <c r="R68" s="41"/>
      <c r="S68" s="40"/>
      <c r="T68" s="41">
        <v>3</v>
      </c>
      <c r="U68" s="40">
        <v>1.25</v>
      </c>
      <c r="V68" s="40">
        <v>3.5</v>
      </c>
      <c r="W68" s="41"/>
      <c r="X68" s="197">
        <v>3.5</v>
      </c>
    </row>
    <row r="69" spans="1:24" ht="15.75" thickBot="1" x14ac:dyDescent="0.3">
      <c r="A69" s="43">
        <v>59</v>
      </c>
      <c r="B69" s="44" t="s">
        <v>65</v>
      </c>
      <c r="C69" s="45" t="s">
        <v>141</v>
      </c>
      <c r="D69" s="105">
        <f>'CBA Urbana'!I69</f>
        <v>1.125</v>
      </c>
      <c r="E69" s="40">
        <v>1</v>
      </c>
      <c r="F69" s="41">
        <v>1</v>
      </c>
      <c r="G69" s="40"/>
      <c r="H69" s="40">
        <v>1</v>
      </c>
      <c r="I69" s="41">
        <v>1</v>
      </c>
      <c r="J69" s="40">
        <v>1</v>
      </c>
      <c r="K69" s="40">
        <v>1</v>
      </c>
      <c r="L69" s="41">
        <v>1</v>
      </c>
      <c r="M69" s="40">
        <v>1</v>
      </c>
      <c r="N69" s="40">
        <v>1</v>
      </c>
      <c r="O69" s="41">
        <v>1</v>
      </c>
      <c r="P69" s="40">
        <v>1</v>
      </c>
      <c r="Q69" s="40">
        <v>1</v>
      </c>
      <c r="R69" s="41">
        <v>1</v>
      </c>
      <c r="S69" s="40">
        <v>1</v>
      </c>
      <c r="T69" s="41">
        <v>1</v>
      </c>
      <c r="U69" s="40">
        <v>1.25</v>
      </c>
      <c r="V69" s="40">
        <v>1</v>
      </c>
      <c r="W69" s="41">
        <v>1</v>
      </c>
      <c r="X69" s="197">
        <v>1</v>
      </c>
    </row>
    <row r="70" spans="1:24" ht="15.75" thickBot="1" x14ac:dyDescent="0.3">
      <c r="A70" s="43">
        <v>60</v>
      </c>
      <c r="B70" s="44" t="s">
        <v>66</v>
      </c>
      <c r="C70" s="45" t="s">
        <v>142</v>
      </c>
      <c r="D70" s="105">
        <f>'CBA Urbana'!I70</f>
        <v>3.1875</v>
      </c>
      <c r="E70" s="40"/>
      <c r="F70" s="41">
        <v>5</v>
      </c>
      <c r="G70" s="40">
        <v>4</v>
      </c>
      <c r="H70" s="40">
        <v>4</v>
      </c>
      <c r="I70" s="41">
        <v>5</v>
      </c>
      <c r="J70" s="40"/>
      <c r="K70" s="40">
        <v>3.5</v>
      </c>
      <c r="L70" s="41">
        <v>3</v>
      </c>
      <c r="M70" s="40">
        <v>4</v>
      </c>
      <c r="N70" s="40"/>
      <c r="O70" s="41">
        <v>3</v>
      </c>
      <c r="P70" s="40">
        <v>5</v>
      </c>
      <c r="Q70" s="40">
        <v>3.5</v>
      </c>
      <c r="R70" s="41">
        <v>5</v>
      </c>
      <c r="S70" s="40"/>
      <c r="T70" s="41">
        <v>4</v>
      </c>
      <c r="U70" s="40"/>
      <c r="V70" s="40">
        <v>5</v>
      </c>
      <c r="W70" s="41"/>
      <c r="X70" s="197">
        <v>5</v>
      </c>
    </row>
    <row r="71" spans="1:24" ht="15.75" thickBot="1" x14ac:dyDescent="0.3">
      <c r="A71" s="43">
        <v>61</v>
      </c>
      <c r="B71" s="44" t="s">
        <v>67</v>
      </c>
      <c r="C71" s="45" t="s">
        <v>142</v>
      </c>
      <c r="D71" s="105">
        <f>'CBA Urbana'!I71</f>
        <v>4.416666666666667</v>
      </c>
      <c r="E71" s="40"/>
      <c r="F71" s="41">
        <v>7</v>
      </c>
      <c r="G71" s="40">
        <v>8</v>
      </c>
      <c r="H71" s="40">
        <v>5</v>
      </c>
      <c r="I71" s="41">
        <v>8</v>
      </c>
      <c r="J71" s="40">
        <v>6</v>
      </c>
      <c r="K71" s="40">
        <v>3.5</v>
      </c>
      <c r="L71" s="41">
        <v>5</v>
      </c>
      <c r="M71" s="40">
        <v>8</v>
      </c>
      <c r="N71" s="40">
        <v>5</v>
      </c>
      <c r="O71" s="41">
        <v>8</v>
      </c>
      <c r="P71" s="40">
        <v>7</v>
      </c>
      <c r="Q71" s="40">
        <v>4.5</v>
      </c>
      <c r="R71" s="41">
        <v>7</v>
      </c>
      <c r="S71" s="40"/>
      <c r="T71" s="41">
        <v>7</v>
      </c>
      <c r="U71" s="40"/>
      <c r="V71" s="40"/>
      <c r="W71" s="41"/>
      <c r="X71" s="197">
        <v>8</v>
      </c>
    </row>
    <row r="72" spans="1:24" ht="15.75" thickBot="1" x14ac:dyDescent="0.3">
      <c r="A72" s="43">
        <v>62</v>
      </c>
      <c r="B72" s="44" t="s">
        <v>68</v>
      </c>
      <c r="C72" s="45" t="s">
        <v>143</v>
      </c>
      <c r="D72" s="105">
        <f>'CBA Urbana'!I72</f>
        <v>19</v>
      </c>
      <c r="E72" s="40">
        <v>15</v>
      </c>
      <c r="F72" s="41">
        <v>15</v>
      </c>
      <c r="G72" s="40">
        <v>20</v>
      </c>
      <c r="H72" s="40"/>
      <c r="I72" s="41">
        <v>15</v>
      </c>
      <c r="J72" s="40"/>
      <c r="K72" s="40">
        <v>21.25</v>
      </c>
      <c r="L72" s="41">
        <v>30</v>
      </c>
      <c r="M72" s="40"/>
      <c r="N72" s="40">
        <v>20</v>
      </c>
      <c r="O72" s="41">
        <v>14</v>
      </c>
      <c r="P72" s="40">
        <v>25</v>
      </c>
      <c r="Q72" s="40">
        <v>20</v>
      </c>
      <c r="R72" s="41">
        <v>20</v>
      </c>
      <c r="S72" s="40">
        <v>29</v>
      </c>
      <c r="T72" s="41">
        <v>20</v>
      </c>
      <c r="U72" s="40">
        <v>16</v>
      </c>
      <c r="V72" s="40"/>
      <c r="W72" s="41"/>
      <c r="X72" s="197">
        <v>25</v>
      </c>
    </row>
    <row r="73" spans="1:24" ht="15.75" thickBot="1" x14ac:dyDescent="0.3">
      <c r="A73" s="43">
        <v>63</v>
      </c>
      <c r="B73" s="44" t="s">
        <v>69</v>
      </c>
      <c r="C73" s="45" t="s">
        <v>143</v>
      </c>
      <c r="D73" s="105">
        <f>'CBA Urbana'!I73</f>
        <v>23.933333333333334</v>
      </c>
      <c r="E73" s="40">
        <v>15</v>
      </c>
      <c r="F73" s="41">
        <v>15</v>
      </c>
      <c r="G73" s="40">
        <v>25</v>
      </c>
      <c r="H73" s="40">
        <v>18</v>
      </c>
      <c r="I73" s="41">
        <v>25</v>
      </c>
      <c r="J73" s="40">
        <v>20</v>
      </c>
      <c r="K73" s="40">
        <v>20</v>
      </c>
      <c r="L73" s="41">
        <v>25</v>
      </c>
      <c r="M73" s="40"/>
      <c r="N73" s="40">
        <v>28</v>
      </c>
      <c r="O73" s="41">
        <v>16.5</v>
      </c>
      <c r="P73" s="40">
        <v>35</v>
      </c>
      <c r="Q73" s="40">
        <v>25</v>
      </c>
      <c r="R73" s="41">
        <v>25</v>
      </c>
      <c r="S73" s="40">
        <v>39</v>
      </c>
      <c r="T73" s="41">
        <v>25</v>
      </c>
      <c r="U73" s="40">
        <v>18</v>
      </c>
      <c r="V73" s="40"/>
      <c r="W73" s="41"/>
      <c r="X73" s="197">
        <v>25</v>
      </c>
    </row>
    <row r="74" spans="1:24" ht="15.75" thickBot="1" x14ac:dyDescent="0.3">
      <c r="A74" s="43">
        <v>64</v>
      </c>
      <c r="B74" s="44" t="s">
        <v>70</v>
      </c>
      <c r="C74" s="45" t="s">
        <v>124</v>
      </c>
      <c r="D74" s="105">
        <f>'CBA Urbana'!I74</f>
        <v>9.625</v>
      </c>
      <c r="E74" s="40">
        <v>7</v>
      </c>
      <c r="F74" s="41">
        <v>10</v>
      </c>
      <c r="G74" s="40"/>
      <c r="H74" s="40"/>
      <c r="I74" s="41">
        <v>12</v>
      </c>
      <c r="J74" s="40"/>
      <c r="K74" s="40">
        <v>7</v>
      </c>
      <c r="L74" s="41">
        <v>10</v>
      </c>
      <c r="M74" s="40"/>
      <c r="N74" s="40">
        <v>12</v>
      </c>
      <c r="O74" s="41">
        <v>5</v>
      </c>
      <c r="P74" s="40">
        <v>8</v>
      </c>
      <c r="Q74" s="40">
        <v>9.3333333333333339</v>
      </c>
      <c r="R74" s="41">
        <v>10</v>
      </c>
      <c r="S74" s="40">
        <v>12.5</v>
      </c>
      <c r="T74" s="41">
        <v>10</v>
      </c>
      <c r="U74" s="40">
        <v>9</v>
      </c>
      <c r="V74" s="40"/>
      <c r="W74" s="41"/>
      <c r="X74" s="197">
        <v>15</v>
      </c>
    </row>
    <row r="75" spans="1:24" ht="15.75" thickBot="1" x14ac:dyDescent="0.3">
      <c r="A75" s="43">
        <v>65</v>
      </c>
      <c r="B75" s="44" t="s">
        <v>71</v>
      </c>
      <c r="C75" s="45" t="s">
        <v>124</v>
      </c>
      <c r="D75" s="105">
        <f>'CBA Urbana'!I75</f>
        <v>8</v>
      </c>
      <c r="E75" s="40">
        <v>6</v>
      </c>
      <c r="F75" s="41"/>
      <c r="G75" s="40"/>
      <c r="H75" s="40"/>
      <c r="I75" s="41"/>
      <c r="J75" s="40"/>
      <c r="K75" s="40"/>
      <c r="L75" s="41">
        <v>10</v>
      </c>
      <c r="M75" s="40"/>
      <c r="N75" s="40"/>
      <c r="O75" s="41">
        <v>10</v>
      </c>
      <c r="P75" s="40"/>
      <c r="Q75" s="40"/>
      <c r="R75" s="41"/>
      <c r="S75" s="40"/>
      <c r="T75" s="41"/>
      <c r="U75" s="40"/>
      <c r="V75" s="40"/>
      <c r="W75" s="41"/>
      <c r="X75" s="197"/>
    </row>
    <row r="76" spans="1:24" ht="15.75" thickBot="1" x14ac:dyDescent="0.3">
      <c r="A76" s="47">
        <v>66</v>
      </c>
      <c r="B76" s="48" t="s">
        <v>72</v>
      </c>
      <c r="C76" s="49" t="s">
        <v>120</v>
      </c>
      <c r="D76" s="109">
        <f>'CBA Urbana'!I76</f>
        <v>5.2166666666666668</v>
      </c>
      <c r="E76" s="198">
        <v>4</v>
      </c>
      <c r="F76" s="199">
        <v>4</v>
      </c>
      <c r="G76" s="198"/>
      <c r="H76" s="198"/>
      <c r="I76" s="199"/>
      <c r="J76" s="198"/>
      <c r="K76" s="198">
        <v>6</v>
      </c>
      <c r="L76" s="199">
        <v>5</v>
      </c>
      <c r="M76" s="198"/>
      <c r="N76" s="198"/>
      <c r="O76" s="199">
        <v>5</v>
      </c>
      <c r="P76" s="198">
        <v>6</v>
      </c>
      <c r="Q76" s="198">
        <v>7</v>
      </c>
      <c r="R76" s="199">
        <v>3.5</v>
      </c>
      <c r="S76" s="198">
        <v>5.5</v>
      </c>
      <c r="T76" s="199">
        <v>5</v>
      </c>
      <c r="U76" s="198">
        <v>7</v>
      </c>
      <c r="V76" s="198"/>
      <c r="W76" s="199"/>
      <c r="X76" s="107"/>
    </row>
    <row r="77" spans="1:24" x14ac:dyDescent="0.25">
      <c r="B77" t="s">
        <v>85</v>
      </c>
    </row>
  </sheetData>
  <mergeCells count="11">
    <mergeCell ref="A6:X7"/>
    <mergeCell ref="A8:B8"/>
    <mergeCell ref="C8:C9"/>
    <mergeCell ref="E8:F8"/>
    <mergeCell ref="G8:J8"/>
    <mergeCell ref="K8:M8"/>
    <mergeCell ref="N8:P8"/>
    <mergeCell ref="Q8:U8"/>
    <mergeCell ref="V8:W8"/>
    <mergeCell ref="A9:A10"/>
    <mergeCell ref="B9:B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87BA8-F76E-4166-8FF8-A79500556C42}">
  <sheetPr>
    <tabColor rgb="FF0070C0"/>
  </sheetPr>
  <dimension ref="A5:AC71"/>
  <sheetViews>
    <sheetView zoomScale="85" zoomScaleNormal="85" workbookViewId="0">
      <selection activeCell="AA8" sqref="AA8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5" max="6" width="11.5703125" bestFit="1" customWidth="1"/>
    <col min="7" max="7" width="10.28515625" bestFit="1" customWidth="1"/>
    <col min="8" max="8" width="10.7109375" bestFit="1" customWidth="1"/>
    <col min="9" max="10" width="8.85546875" customWidth="1"/>
    <col min="11" max="11" width="8.85546875" bestFit="1" customWidth="1"/>
    <col min="12" max="12" width="8.85546875" customWidth="1"/>
    <col min="13" max="13" width="9.85546875" bestFit="1" customWidth="1"/>
    <col min="14" max="14" width="14.140625" bestFit="1" customWidth="1"/>
    <col min="15" max="15" width="9.140625" bestFit="1" customWidth="1"/>
    <col min="16" max="16" width="12.7109375" bestFit="1" customWidth="1"/>
    <col min="17" max="17" width="14.42578125" bestFit="1" customWidth="1"/>
    <col min="18" max="18" width="10.28515625" bestFit="1" customWidth="1"/>
    <col min="19" max="19" width="8.85546875" customWidth="1"/>
    <col min="20" max="20" width="13.5703125" bestFit="1" customWidth="1"/>
    <col min="22" max="22" width="15.28515625" customWidth="1"/>
    <col min="23" max="23" width="8.85546875" customWidth="1"/>
    <col min="24" max="24" width="10.140625" bestFit="1" customWidth="1"/>
  </cols>
  <sheetData>
    <row r="5" spans="1:24" ht="15.75" thickBot="1" x14ac:dyDescent="0.3"/>
    <row r="6" spans="1:24" ht="15" customHeight="1" x14ac:dyDescent="0.25">
      <c r="A6" s="146" t="s">
        <v>167</v>
      </c>
      <c r="B6" s="147"/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7"/>
      <c r="P6" s="147"/>
      <c r="Q6" s="147"/>
      <c r="R6" s="147"/>
      <c r="S6" s="147"/>
      <c r="T6" s="147"/>
      <c r="U6" s="147"/>
      <c r="V6" s="147"/>
      <c r="W6" s="147"/>
      <c r="X6" s="194"/>
    </row>
    <row r="7" spans="1:24" ht="15.75" customHeight="1" thickBot="1" x14ac:dyDescent="0.3">
      <c r="A7" s="148"/>
      <c r="B7" s="149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95"/>
    </row>
    <row r="8" spans="1:24" ht="21.75" customHeight="1" thickBot="1" x14ac:dyDescent="0.3">
      <c r="A8" s="150" t="s">
        <v>2</v>
      </c>
      <c r="B8" s="151"/>
      <c r="C8" s="144" t="s">
        <v>88</v>
      </c>
      <c r="D8" s="30" t="s">
        <v>89</v>
      </c>
      <c r="E8" s="152" t="s">
        <v>90</v>
      </c>
      <c r="F8" s="153"/>
      <c r="G8" s="154" t="s">
        <v>91</v>
      </c>
      <c r="H8" s="155"/>
      <c r="I8" s="155"/>
      <c r="J8" s="156"/>
      <c r="K8" s="154" t="s">
        <v>92</v>
      </c>
      <c r="L8" s="155"/>
      <c r="M8" s="156"/>
      <c r="N8" s="154" t="s">
        <v>93</v>
      </c>
      <c r="O8" s="155"/>
      <c r="P8" s="156"/>
      <c r="Q8" s="154" t="s">
        <v>94</v>
      </c>
      <c r="R8" s="155"/>
      <c r="S8" s="155"/>
      <c r="T8" s="155"/>
      <c r="U8" s="156"/>
      <c r="V8" s="154" t="s">
        <v>95</v>
      </c>
      <c r="W8" s="156"/>
      <c r="X8" s="33" t="s">
        <v>96</v>
      </c>
    </row>
    <row r="9" spans="1:24" ht="15.75" customHeight="1" thickBot="1" x14ac:dyDescent="0.3">
      <c r="A9" s="142" t="s">
        <v>97</v>
      </c>
      <c r="B9" s="144" t="s">
        <v>1</v>
      </c>
      <c r="C9" s="145"/>
      <c r="D9" s="32" t="s">
        <v>144</v>
      </c>
      <c r="E9" s="31" t="s">
        <v>98</v>
      </c>
      <c r="F9" s="30" t="s">
        <v>99</v>
      </c>
      <c r="G9" s="31" t="s">
        <v>100</v>
      </c>
      <c r="H9" s="32" t="s">
        <v>101</v>
      </c>
      <c r="I9" s="32" t="s">
        <v>102</v>
      </c>
      <c r="J9" s="34" t="s">
        <v>103</v>
      </c>
      <c r="K9" s="32" t="s">
        <v>104</v>
      </c>
      <c r="L9" s="32" t="s">
        <v>105</v>
      </c>
      <c r="M9" s="34" t="s">
        <v>106</v>
      </c>
      <c r="N9" s="32" t="s">
        <v>107</v>
      </c>
      <c r="O9" s="32" t="s">
        <v>108</v>
      </c>
      <c r="P9" s="34" t="s">
        <v>109</v>
      </c>
      <c r="Q9" s="32" t="s">
        <v>110</v>
      </c>
      <c r="R9" s="32" t="s">
        <v>111</v>
      </c>
      <c r="S9" s="32" t="s">
        <v>113</v>
      </c>
      <c r="T9" s="32" t="s">
        <v>114</v>
      </c>
      <c r="U9" s="34" t="s">
        <v>115</v>
      </c>
      <c r="V9" s="32" t="s">
        <v>116</v>
      </c>
      <c r="W9" s="34" t="s">
        <v>117</v>
      </c>
      <c r="X9" s="113" t="s">
        <v>118</v>
      </c>
    </row>
    <row r="10" spans="1:24" ht="15.75" thickBot="1" x14ac:dyDescent="0.3">
      <c r="A10" s="143"/>
      <c r="B10" s="145"/>
      <c r="C10" s="35" t="s">
        <v>119</v>
      </c>
      <c r="D10" s="51">
        <v>1</v>
      </c>
      <c r="E10" s="51">
        <v>2</v>
      </c>
      <c r="F10" s="51">
        <v>3</v>
      </c>
      <c r="G10" s="51">
        <v>4</v>
      </c>
      <c r="H10" s="51">
        <v>5</v>
      </c>
      <c r="I10" s="51">
        <v>6</v>
      </c>
      <c r="J10" s="51">
        <v>7</v>
      </c>
      <c r="K10" s="51">
        <v>8</v>
      </c>
      <c r="L10" s="51">
        <v>9</v>
      </c>
      <c r="M10" s="51">
        <v>10</v>
      </c>
      <c r="N10" s="51">
        <v>11</v>
      </c>
      <c r="O10" s="51">
        <v>12</v>
      </c>
      <c r="P10" s="51">
        <v>13</v>
      </c>
      <c r="Q10" s="51">
        <v>14</v>
      </c>
      <c r="R10" s="51">
        <v>15</v>
      </c>
      <c r="S10" s="51">
        <v>17</v>
      </c>
      <c r="T10" s="51">
        <v>18</v>
      </c>
      <c r="U10" s="51">
        <v>19</v>
      </c>
      <c r="V10" s="51">
        <v>20</v>
      </c>
      <c r="W10" s="51">
        <v>21</v>
      </c>
      <c r="X10" s="51">
        <v>22</v>
      </c>
    </row>
    <row r="11" spans="1:24" ht="15.75" thickBot="1" x14ac:dyDescent="0.3">
      <c r="A11" s="37">
        <v>1</v>
      </c>
      <c r="B11" s="38" t="s">
        <v>9</v>
      </c>
      <c r="C11" s="108" t="s">
        <v>120</v>
      </c>
      <c r="D11" s="109">
        <f>'CBA Rural'!I11</f>
        <v>12.4</v>
      </c>
      <c r="E11" s="107">
        <v>14</v>
      </c>
      <c r="F11" s="107">
        <v>12</v>
      </c>
      <c r="G11" s="107"/>
      <c r="H11" s="107">
        <v>12</v>
      </c>
      <c r="I11" s="107">
        <v>12</v>
      </c>
      <c r="J11" s="107">
        <v>10</v>
      </c>
      <c r="K11" s="107">
        <v>10</v>
      </c>
      <c r="L11" s="107">
        <v>10</v>
      </c>
      <c r="M11" s="107">
        <v>9</v>
      </c>
      <c r="N11" s="107"/>
      <c r="O11" s="107"/>
      <c r="P11" s="107">
        <v>12</v>
      </c>
      <c r="Q11" s="107"/>
      <c r="R11" s="107"/>
      <c r="S11" s="107"/>
      <c r="T11" s="107">
        <v>12</v>
      </c>
      <c r="U11" s="107">
        <v>10</v>
      </c>
      <c r="V11" s="107"/>
      <c r="W11" s="107">
        <v>12</v>
      </c>
      <c r="X11" s="107">
        <v>7</v>
      </c>
    </row>
    <row r="12" spans="1:24" ht="15.75" thickBot="1" x14ac:dyDescent="0.3">
      <c r="A12" s="43">
        <v>2</v>
      </c>
      <c r="B12" s="44" t="s">
        <v>10</v>
      </c>
      <c r="C12" s="108" t="s">
        <v>122</v>
      </c>
      <c r="D12" s="109">
        <f>'CBA Rural'!I12</f>
        <v>21.333333333333332</v>
      </c>
      <c r="E12" s="110">
        <v>22</v>
      </c>
      <c r="F12" s="110">
        <v>13</v>
      </c>
      <c r="G12" s="110">
        <v>25</v>
      </c>
      <c r="H12" s="110">
        <v>24</v>
      </c>
      <c r="I12" s="110"/>
      <c r="J12" s="110">
        <v>12.333333</v>
      </c>
      <c r="K12" s="110">
        <v>19.5</v>
      </c>
      <c r="L12" s="110">
        <v>20</v>
      </c>
      <c r="M12" s="110">
        <v>10.666666666666666</v>
      </c>
      <c r="N12" s="111"/>
      <c r="O12" s="110">
        <v>20</v>
      </c>
      <c r="P12" s="111">
        <v>23.5</v>
      </c>
      <c r="Q12" s="110">
        <v>25</v>
      </c>
      <c r="R12" s="110"/>
      <c r="S12" s="110">
        <v>16</v>
      </c>
      <c r="T12" s="111">
        <v>22</v>
      </c>
      <c r="U12" s="112">
        <v>14</v>
      </c>
      <c r="V12" s="112">
        <v>20</v>
      </c>
      <c r="W12" s="110">
        <v>15</v>
      </c>
      <c r="X12" s="112">
        <v>10</v>
      </c>
    </row>
    <row r="13" spans="1:24" ht="15.75" thickBot="1" x14ac:dyDescent="0.3">
      <c r="A13" s="43">
        <v>3</v>
      </c>
      <c r="B13" s="44" t="s">
        <v>73</v>
      </c>
      <c r="C13" s="108" t="s">
        <v>132</v>
      </c>
      <c r="D13" s="109">
        <f>'CBA Rural'!I13</f>
        <v>20.8</v>
      </c>
      <c r="E13" s="110">
        <v>28</v>
      </c>
      <c r="F13" s="110"/>
      <c r="G13" s="110"/>
      <c r="H13" s="110">
        <v>32</v>
      </c>
      <c r="I13" s="110"/>
      <c r="J13" s="110"/>
      <c r="K13" s="110"/>
      <c r="L13" s="110">
        <v>37.5</v>
      </c>
      <c r="M13" s="110"/>
      <c r="N13" s="111"/>
      <c r="O13" s="110">
        <v>6.25</v>
      </c>
      <c r="P13" s="110">
        <v>7</v>
      </c>
      <c r="Q13" s="110">
        <v>6.5</v>
      </c>
      <c r="R13" s="110"/>
      <c r="S13" s="110"/>
      <c r="T13" s="111"/>
      <c r="U13" s="112">
        <v>28</v>
      </c>
      <c r="V13" s="112"/>
      <c r="W13" s="110"/>
      <c r="X13" s="112">
        <v>34</v>
      </c>
    </row>
    <row r="14" spans="1:24" ht="15.75" thickBot="1" x14ac:dyDescent="0.3">
      <c r="A14" s="43">
        <v>4</v>
      </c>
      <c r="B14" s="44" t="s">
        <v>12</v>
      </c>
      <c r="C14" s="108" t="s">
        <v>122</v>
      </c>
      <c r="D14" s="109">
        <f>'CBA Rural'!I14</f>
        <v>16.416666666666668</v>
      </c>
      <c r="E14" s="107"/>
      <c r="F14" s="107"/>
      <c r="G14" s="107"/>
      <c r="H14" s="107"/>
      <c r="I14" s="107">
        <v>15</v>
      </c>
      <c r="J14" s="107"/>
      <c r="K14" s="107"/>
      <c r="L14" s="107"/>
      <c r="M14" s="107"/>
      <c r="N14" s="107"/>
      <c r="O14" s="107"/>
      <c r="P14" s="107">
        <v>16.333333333333332</v>
      </c>
      <c r="Q14" s="107">
        <v>16.5</v>
      </c>
      <c r="R14" s="107"/>
      <c r="S14" s="107">
        <v>16</v>
      </c>
      <c r="T14" s="107"/>
      <c r="U14" s="107"/>
      <c r="V14" s="107"/>
      <c r="W14" s="107"/>
      <c r="X14" s="107">
        <v>8</v>
      </c>
    </row>
    <row r="15" spans="1:24" ht="15.75" thickBot="1" x14ac:dyDescent="0.3">
      <c r="A15" s="43">
        <v>5</v>
      </c>
      <c r="B15" s="44" t="s">
        <v>13</v>
      </c>
      <c r="C15" s="108" t="s">
        <v>122</v>
      </c>
      <c r="D15" s="109">
        <f>'CBA Rural'!I15</f>
        <v>15</v>
      </c>
      <c r="E15" s="107">
        <v>15</v>
      </c>
      <c r="F15" s="107">
        <v>16</v>
      </c>
      <c r="G15" s="107"/>
      <c r="H15" s="107">
        <v>16</v>
      </c>
      <c r="I15" s="107"/>
      <c r="J15" s="107">
        <v>13.333333</v>
      </c>
      <c r="K15" s="107">
        <v>14.5</v>
      </c>
      <c r="L15" s="107"/>
      <c r="M15" s="107">
        <v>15</v>
      </c>
      <c r="N15" s="107"/>
      <c r="O15" s="107">
        <v>15</v>
      </c>
      <c r="P15" s="107"/>
      <c r="Q15" s="107">
        <v>14.5</v>
      </c>
      <c r="R15" s="107">
        <v>16</v>
      </c>
      <c r="S15" s="107">
        <v>15</v>
      </c>
      <c r="T15" s="107">
        <v>14</v>
      </c>
      <c r="U15" s="107"/>
      <c r="V15" s="107">
        <v>16</v>
      </c>
      <c r="W15" s="107"/>
      <c r="X15" s="107">
        <v>15</v>
      </c>
    </row>
    <row r="16" spans="1:24" ht="15.75" thickBot="1" x14ac:dyDescent="0.3">
      <c r="A16" s="43">
        <v>6</v>
      </c>
      <c r="B16" s="44" t="s">
        <v>15</v>
      </c>
      <c r="C16" s="108" t="s">
        <v>122</v>
      </c>
      <c r="D16" s="109">
        <f>'CBA Rural'!I16</f>
        <v>34.416666666666664</v>
      </c>
      <c r="E16" s="107">
        <v>33</v>
      </c>
      <c r="F16" s="107">
        <v>34</v>
      </c>
      <c r="G16" s="107">
        <v>40</v>
      </c>
      <c r="H16" s="107">
        <v>28</v>
      </c>
      <c r="I16" s="107"/>
      <c r="J16" s="107">
        <v>36.5</v>
      </c>
      <c r="K16" s="107">
        <v>35</v>
      </c>
      <c r="L16" s="107">
        <v>35</v>
      </c>
      <c r="M16" s="107">
        <v>30.666666666666668</v>
      </c>
      <c r="N16" s="107">
        <v>32</v>
      </c>
      <c r="O16" s="107">
        <v>33.5</v>
      </c>
      <c r="P16" s="107">
        <v>32</v>
      </c>
      <c r="Q16" s="107">
        <v>34</v>
      </c>
      <c r="R16" s="107">
        <v>32</v>
      </c>
      <c r="S16" s="107">
        <v>36</v>
      </c>
      <c r="T16" s="107">
        <v>30</v>
      </c>
      <c r="U16" s="107">
        <v>35</v>
      </c>
      <c r="V16" s="107">
        <v>35.333333000000003</v>
      </c>
      <c r="W16" s="107"/>
      <c r="X16" s="107">
        <v>36</v>
      </c>
    </row>
    <row r="17" spans="1:24" ht="15.75" thickBot="1" x14ac:dyDescent="0.3">
      <c r="A17" s="43">
        <v>7</v>
      </c>
      <c r="B17" s="44" t="s">
        <v>16</v>
      </c>
      <c r="C17" s="108" t="s">
        <v>122</v>
      </c>
      <c r="D17" s="109">
        <f>'CBA Rural'!I17</f>
        <v>25.166666666666668</v>
      </c>
      <c r="E17" s="107">
        <v>24</v>
      </c>
      <c r="F17" s="107">
        <v>22</v>
      </c>
      <c r="G17" s="107">
        <v>20</v>
      </c>
      <c r="H17" s="107">
        <v>22</v>
      </c>
      <c r="I17" s="107"/>
      <c r="J17" s="107">
        <v>28</v>
      </c>
      <c r="K17" s="107">
        <v>20</v>
      </c>
      <c r="L17" s="107">
        <v>25</v>
      </c>
      <c r="M17" s="107">
        <v>24</v>
      </c>
      <c r="N17" s="107">
        <v>22</v>
      </c>
      <c r="O17" s="107">
        <v>18</v>
      </c>
      <c r="P17" s="107">
        <v>29.333333333333332</v>
      </c>
      <c r="Q17" s="107">
        <v>26.333333333333332</v>
      </c>
      <c r="R17" s="107">
        <v>22</v>
      </c>
      <c r="S17" s="107">
        <v>29.5</v>
      </c>
      <c r="T17" s="107">
        <v>20</v>
      </c>
      <c r="U17" s="107">
        <v>25</v>
      </c>
      <c r="V17" s="107">
        <v>25</v>
      </c>
      <c r="W17" s="107"/>
      <c r="X17" s="107">
        <v>22</v>
      </c>
    </row>
    <row r="18" spans="1:24" ht="15.75" thickBot="1" x14ac:dyDescent="0.3">
      <c r="A18" s="43">
        <v>8</v>
      </c>
      <c r="B18" s="44" t="s">
        <v>18</v>
      </c>
      <c r="C18" s="108" t="s">
        <v>124</v>
      </c>
      <c r="D18" s="109">
        <f>'CBA Rural'!I18</f>
        <v>0.89583333333333326</v>
      </c>
      <c r="E18" s="110">
        <v>0.5</v>
      </c>
      <c r="F18" s="110">
        <v>0.75</v>
      </c>
      <c r="G18" s="110">
        <v>0.75</v>
      </c>
      <c r="H18" s="110">
        <v>1.5</v>
      </c>
      <c r="I18" s="110">
        <v>0.75</v>
      </c>
      <c r="J18" s="110"/>
      <c r="K18" s="110">
        <v>0.5</v>
      </c>
      <c r="L18" s="110">
        <v>0.75</v>
      </c>
      <c r="M18" s="110"/>
      <c r="N18" s="111"/>
      <c r="O18" s="110">
        <v>1</v>
      </c>
      <c r="P18" s="110">
        <v>0.55000000000000004</v>
      </c>
      <c r="Q18" s="110">
        <v>0.6</v>
      </c>
      <c r="R18" s="110">
        <v>1.5</v>
      </c>
      <c r="S18" s="110">
        <v>0.65</v>
      </c>
      <c r="T18" s="111">
        <v>0.7</v>
      </c>
      <c r="U18" s="112">
        <v>0.6</v>
      </c>
      <c r="V18" s="112">
        <v>0.8</v>
      </c>
      <c r="W18" s="110"/>
      <c r="X18" s="112">
        <v>0.75</v>
      </c>
    </row>
    <row r="19" spans="1:24" ht="15.75" thickBot="1" x14ac:dyDescent="0.3">
      <c r="A19" s="43">
        <v>9</v>
      </c>
      <c r="B19" s="44" t="s">
        <v>20</v>
      </c>
      <c r="C19" s="108" t="s">
        <v>124</v>
      </c>
      <c r="D19" s="109">
        <f>'CBA Rural'!I19</f>
        <v>1.89</v>
      </c>
      <c r="E19" s="110">
        <v>1.5</v>
      </c>
      <c r="F19" s="110">
        <v>1.5</v>
      </c>
      <c r="G19" s="110"/>
      <c r="H19" s="110">
        <v>2</v>
      </c>
      <c r="I19" s="110"/>
      <c r="J19" s="110"/>
      <c r="K19" s="110">
        <v>2</v>
      </c>
      <c r="L19" s="110">
        <v>5</v>
      </c>
      <c r="M19" s="110"/>
      <c r="N19" s="111"/>
      <c r="O19" s="110">
        <v>2.5</v>
      </c>
      <c r="P19" s="110">
        <v>2.25</v>
      </c>
      <c r="Q19" s="110">
        <v>1.875</v>
      </c>
      <c r="R19" s="110"/>
      <c r="S19" s="110"/>
      <c r="T19" s="111">
        <v>2.5</v>
      </c>
      <c r="U19" s="112">
        <v>2</v>
      </c>
      <c r="V19" s="112">
        <v>2</v>
      </c>
      <c r="W19" s="110">
        <v>2.25</v>
      </c>
      <c r="X19" s="112">
        <v>2</v>
      </c>
    </row>
    <row r="20" spans="1:24" ht="15.75" thickBot="1" x14ac:dyDescent="0.3">
      <c r="A20" s="43">
        <v>10</v>
      </c>
      <c r="B20" s="44" t="s">
        <v>74</v>
      </c>
      <c r="C20" s="108" t="s">
        <v>122</v>
      </c>
      <c r="D20" s="109">
        <f>'CBA Rural'!I20</f>
        <v>23.2</v>
      </c>
      <c r="E20" s="112">
        <v>20</v>
      </c>
      <c r="F20" s="110"/>
      <c r="G20" s="110">
        <v>22</v>
      </c>
      <c r="H20" s="110">
        <v>20</v>
      </c>
      <c r="I20" s="110"/>
      <c r="J20" s="110"/>
      <c r="K20" s="110">
        <v>20</v>
      </c>
      <c r="L20" s="110">
        <v>20</v>
      </c>
      <c r="M20" s="110">
        <v>20</v>
      </c>
      <c r="N20" s="111"/>
      <c r="O20" s="110">
        <v>19</v>
      </c>
      <c r="P20" s="110">
        <v>23</v>
      </c>
      <c r="Q20" s="110">
        <v>25</v>
      </c>
      <c r="R20" s="110"/>
      <c r="S20" s="110">
        <v>23</v>
      </c>
      <c r="T20" s="111">
        <v>20</v>
      </c>
      <c r="U20" s="112">
        <v>20</v>
      </c>
      <c r="V20" s="112">
        <v>20</v>
      </c>
      <c r="W20" s="110"/>
      <c r="X20" s="112">
        <v>18</v>
      </c>
    </row>
    <row r="21" spans="1:24" ht="15.75" thickBot="1" x14ac:dyDescent="0.3">
      <c r="A21" s="43">
        <v>11</v>
      </c>
      <c r="B21" s="44" t="s">
        <v>21</v>
      </c>
      <c r="C21" s="108" t="s">
        <v>125</v>
      </c>
      <c r="D21" s="109">
        <f>'CBA Rural'!I21</f>
        <v>17</v>
      </c>
      <c r="E21" s="107">
        <v>18</v>
      </c>
      <c r="F21" s="107">
        <v>18</v>
      </c>
      <c r="G21" s="107">
        <v>18</v>
      </c>
      <c r="H21" s="107">
        <v>18</v>
      </c>
      <c r="I21" s="107">
        <v>18</v>
      </c>
      <c r="J21" s="107">
        <v>18</v>
      </c>
      <c r="K21" s="107">
        <v>18</v>
      </c>
      <c r="L21" s="107">
        <v>15</v>
      </c>
      <c r="M21" s="107">
        <v>15</v>
      </c>
      <c r="N21" s="107"/>
      <c r="O21" s="107">
        <v>15.5</v>
      </c>
      <c r="P21" s="107">
        <v>18</v>
      </c>
      <c r="Q21" s="107">
        <v>13.75</v>
      </c>
      <c r="R21" s="107">
        <v>18</v>
      </c>
      <c r="S21" s="107">
        <v>16.5</v>
      </c>
      <c r="T21" s="107">
        <v>15</v>
      </c>
      <c r="U21" s="107">
        <v>15</v>
      </c>
      <c r="V21" s="107">
        <v>20</v>
      </c>
      <c r="W21" s="107"/>
      <c r="X21" s="107">
        <v>15</v>
      </c>
    </row>
    <row r="22" spans="1:24" ht="15.75" thickBot="1" x14ac:dyDescent="0.3">
      <c r="A22" s="43">
        <v>12</v>
      </c>
      <c r="B22" s="44" t="s">
        <v>22</v>
      </c>
      <c r="C22" s="108" t="s">
        <v>122</v>
      </c>
      <c r="D22" s="109">
        <f>'CBA Rural'!I22</f>
        <v>6.916666666666667</v>
      </c>
      <c r="E22" s="110">
        <v>7</v>
      </c>
      <c r="F22" s="110">
        <v>7</v>
      </c>
      <c r="G22" s="110">
        <v>9</v>
      </c>
      <c r="H22" s="110">
        <v>8</v>
      </c>
      <c r="I22" s="110">
        <v>8.5</v>
      </c>
      <c r="J22" s="110">
        <v>8.3333329999999997</v>
      </c>
      <c r="K22" s="110"/>
      <c r="L22" s="110">
        <v>8</v>
      </c>
      <c r="M22" s="110"/>
      <c r="N22" s="111"/>
      <c r="O22" s="110">
        <v>8</v>
      </c>
      <c r="P22" s="110">
        <v>7.75</v>
      </c>
      <c r="Q22" s="110">
        <v>7.75</v>
      </c>
      <c r="R22" s="110">
        <v>8.5</v>
      </c>
      <c r="S22" s="110"/>
      <c r="T22" s="111">
        <v>7</v>
      </c>
      <c r="U22" s="112">
        <v>12</v>
      </c>
      <c r="V22" s="112">
        <v>9</v>
      </c>
      <c r="W22" s="110">
        <v>8</v>
      </c>
      <c r="X22" s="112">
        <v>7</v>
      </c>
    </row>
    <row r="23" spans="1:24" ht="15.75" thickBot="1" x14ac:dyDescent="0.3">
      <c r="A23" s="43">
        <v>13</v>
      </c>
      <c r="B23" s="44" t="s">
        <v>23</v>
      </c>
      <c r="C23" s="108" t="s">
        <v>122</v>
      </c>
      <c r="D23" s="109">
        <f>'CBA Rural'!I23</f>
        <v>5.708333333333333</v>
      </c>
      <c r="E23" s="110">
        <v>5</v>
      </c>
      <c r="F23" s="110">
        <v>5.5</v>
      </c>
      <c r="G23" s="110"/>
      <c r="H23" s="110"/>
      <c r="I23" s="110">
        <v>6</v>
      </c>
      <c r="J23" s="110"/>
      <c r="K23" s="110">
        <v>6</v>
      </c>
      <c r="L23" s="110">
        <v>5</v>
      </c>
      <c r="M23" s="110"/>
      <c r="N23" s="111"/>
      <c r="O23" s="110">
        <v>5</v>
      </c>
      <c r="P23" s="110">
        <v>5</v>
      </c>
      <c r="Q23" s="110">
        <v>5</v>
      </c>
      <c r="R23" s="110">
        <v>5</v>
      </c>
      <c r="S23" s="110">
        <v>6.5</v>
      </c>
      <c r="T23" s="111">
        <v>4</v>
      </c>
      <c r="U23" s="112">
        <v>5</v>
      </c>
      <c r="V23" s="112">
        <v>5</v>
      </c>
      <c r="W23" s="110"/>
      <c r="X23" s="112"/>
    </row>
    <row r="24" spans="1:24" ht="15.75" thickBot="1" x14ac:dyDescent="0.3">
      <c r="A24" s="43">
        <v>14</v>
      </c>
      <c r="B24" s="44" t="s">
        <v>24</v>
      </c>
      <c r="C24" s="108" t="s">
        <v>126</v>
      </c>
      <c r="D24" s="109">
        <f>'CBA Rural'!I24</f>
        <v>6.666666666666667</v>
      </c>
      <c r="E24" s="110">
        <v>5</v>
      </c>
      <c r="F24" s="110">
        <v>8</v>
      </c>
      <c r="G24" s="110">
        <v>8</v>
      </c>
      <c r="H24" s="110">
        <v>5</v>
      </c>
      <c r="I24" s="110"/>
      <c r="J24" s="110">
        <v>6.25</v>
      </c>
      <c r="K24" s="110"/>
      <c r="L24" s="110">
        <v>8</v>
      </c>
      <c r="M24" s="110">
        <v>7.5</v>
      </c>
      <c r="N24" s="111"/>
      <c r="O24" s="110">
        <v>7.25</v>
      </c>
      <c r="P24" s="110">
        <v>5.75</v>
      </c>
      <c r="Q24" s="110">
        <v>5.5</v>
      </c>
      <c r="R24" s="110">
        <v>7.25</v>
      </c>
      <c r="S24" s="110">
        <v>7.5</v>
      </c>
      <c r="T24" s="111">
        <v>8</v>
      </c>
      <c r="U24" s="112">
        <v>7</v>
      </c>
      <c r="V24" s="112">
        <v>7.5</v>
      </c>
      <c r="W24" s="110"/>
      <c r="X24" s="112">
        <v>7</v>
      </c>
    </row>
    <row r="25" spans="1:24" ht="15.75" thickBot="1" x14ac:dyDescent="0.3">
      <c r="A25" s="43">
        <v>15</v>
      </c>
      <c r="B25" s="44" t="s">
        <v>75</v>
      </c>
      <c r="C25" s="108" t="s">
        <v>122</v>
      </c>
      <c r="D25" s="109">
        <f>'CBA Rural'!I25</f>
        <v>2.375</v>
      </c>
      <c r="E25" s="110"/>
      <c r="F25" s="110">
        <v>2</v>
      </c>
      <c r="G25" s="110"/>
      <c r="H25" s="110">
        <v>2</v>
      </c>
      <c r="I25" s="110">
        <v>2.2999999999999998</v>
      </c>
      <c r="J25" s="110"/>
      <c r="K25" s="110"/>
      <c r="L25" s="110">
        <v>2</v>
      </c>
      <c r="M25" s="110"/>
      <c r="N25" s="111"/>
      <c r="O25" s="110">
        <v>2.5</v>
      </c>
      <c r="P25" s="110">
        <v>2.75</v>
      </c>
      <c r="Q25" s="110"/>
      <c r="R25" s="110">
        <v>2.0499999999999998</v>
      </c>
      <c r="S25" s="110"/>
      <c r="T25" s="111"/>
      <c r="U25" s="112"/>
      <c r="V25" s="112"/>
      <c r="W25" s="110">
        <v>2.5</v>
      </c>
      <c r="X25" s="112"/>
    </row>
    <row r="26" spans="1:24" ht="15.75" thickBot="1" x14ac:dyDescent="0.3">
      <c r="A26" s="43">
        <v>16</v>
      </c>
      <c r="B26" s="44" t="s">
        <v>76</v>
      </c>
      <c r="C26" s="108" t="s">
        <v>129</v>
      </c>
      <c r="D26" s="109">
        <f>'CBA Rural'!I26</f>
        <v>10.916666666666666</v>
      </c>
      <c r="E26" s="110">
        <v>6</v>
      </c>
      <c r="F26" s="110">
        <v>12</v>
      </c>
      <c r="G26" s="110">
        <v>12</v>
      </c>
      <c r="H26" s="110">
        <v>12</v>
      </c>
      <c r="I26" s="110"/>
      <c r="J26" s="110"/>
      <c r="K26" s="110">
        <v>12</v>
      </c>
      <c r="L26" s="110">
        <v>11</v>
      </c>
      <c r="M26" s="110"/>
      <c r="N26" s="111"/>
      <c r="O26" s="110">
        <v>10</v>
      </c>
      <c r="P26" s="110">
        <v>14</v>
      </c>
      <c r="Q26" s="110">
        <v>9.75</v>
      </c>
      <c r="R26" s="110">
        <v>10</v>
      </c>
      <c r="S26" s="110">
        <v>15</v>
      </c>
      <c r="T26" s="111">
        <v>10</v>
      </c>
      <c r="U26" s="112">
        <v>11</v>
      </c>
      <c r="V26" s="112">
        <v>12</v>
      </c>
      <c r="W26" s="110"/>
      <c r="X26" s="112">
        <v>10</v>
      </c>
    </row>
    <row r="27" spans="1:24" ht="15.75" thickBot="1" x14ac:dyDescent="0.3">
      <c r="A27" s="43">
        <v>17</v>
      </c>
      <c r="B27" s="44" t="s">
        <v>77</v>
      </c>
      <c r="C27" s="108" t="s">
        <v>122</v>
      </c>
      <c r="D27" s="109">
        <f>'CBA Rural'!I27</f>
        <v>9.8333333333333339</v>
      </c>
      <c r="E27" s="110">
        <v>8</v>
      </c>
      <c r="F27" s="110">
        <v>9.5</v>
      </c>
      <c r="G27" s="110"/>
      <c r="H27" s="110"/>
      <c r="I27" s="110"/>
      <c r="J27" s="110"/>
      <c r="K27" s="110"/>
      <c r="L27" s="110">
        <v>10</v>
      </c>
      <c r="M27" s="110">
        <v>12</v>
      </c>
      <c r="N27" s="111">
        <v>9</v>
      </c>
      <c r="O27" s="110">
        <v>8.5</v>
      </c>
      <c r="P27" s="110">
        <v>10</v>
      </c>
      <c r="Q27" s="110">
        <v>7.5</v>
      </c>
      <c r="R27" s="110">
        <v>10</v>
      </c>
      <c r="S27" s="110"/>
      <c r="T27" s="111">
        <v>10</v>
      </c>
      <c r="U27" s="112">
        <v>8</v>
      </c>
      <c r="V27" s="112"/>
      <c r="W27" s="110">
        <v>10</v>
      </c>
      <c r="X27" s="112">
        <v>8</v>
      </c>
    </row>
    <row r="28" spans="1:24" ht="15.75" thickBot="1" x14ac:dyDescent="0.3">
      <c r="A28" s="43">
        <v>18</v>
      </c>
      <c r="B28" s="44" t="s">
        <v>25</v>
      </c>
      <c r="C28" s="108" t="s">
        <v>124</v>
      </c>
      <c r="D28" s="109">
        <f>'CBA Rural'!I28</f>
        <v>0.41500000000000004</v>
      </c>
      <c r="E28" s="110">
        <v>0.7</v>
      </c>
      <c r="F28" s="110">
        <v>1</v>
      </c>
      <c r="G28" s="110"/>
      <c r="H28" s="110">
        <v>0.6</v>
      </c>
      <c r="I28" s="110"/>
      <c r="J28" s="110">
        <v>0.5</v>
      </c>
      <c r="K28" s="110">
        <v>0.63750000000000007</v>
      </c>
      <c r="L28" s="110">
        <v>1</v>
      </c>
      <c r="M28" s="110"/>
      <c r="N28" s="111">
        <v>0.33</v>
      </c>
      <c r="O28" s="110">
        <v>0.5</v>
      </c>
      <c r="P28" s="110">
        <v>0.38999999999999996</v>
      </c>
      <c r="Q28" s="110">
        <v>0.45</v>
      </c>
      <c r="R28" s="110"/>
      <c r="S28" s="110">
        <v>1</v>
      </c>
      <c r="T28" s="111">
        <v>0.5</v>
      </c>
      <c r="U28" s="112"/>
      <c r="V28" s="112">
        <v>1.25</v>
      </c>
      <c r="W28" s="110">
        <v>0.65</v>
      </c>
      <c r="X28" s="112">
        <v>1</v>
      </c>
    </row>
    <row r="29" spans="1:24" ht="15.75" thickBot="1" x14ac:dyDescent="0.3">
      <c r="A29" s="43">
        <v>19</v>
      </c>
      <c r="B29" s="44" t="s">
        <v>26</v>
      </c>
      <c r="C29" s="108" t="s">
        <v>124</v>
      </c>
      <c r="D29" s="109">
        <f>'CBA Rural'!I29</f>
        <v>0.41500000000000004</v>
      </c>
      <c r="E29" s="110">
        <v>0.5</v>
      </c>
      <c r="F29" s="110">
        <v>1</v>
      </c>
      <c r="G29" s="110"/>
      <c r="H29" s="110">
        <v>0.6</v>
      </c>
      <c r="I29" s="110"/>
      <c r="J29" s="110">
        <v>0.5</v>
      </c>
      <c r="K29" s="110">
        <v>0.63750000000000007</v>
      </c>
      <c r="L29" s="110">
        <v>1</v>
      </c>
      <c r="M29" s="110"/>
      <c r="N29" s="111">
        <v>0.33</v>
      </c>
      <c r="O29" s="110">
        <v>0.5</v>
      </c>
      <c r="P29" s="110">
        <v>0.38999999999999996</v>
      </c>
      <c r="Q29" s="110">
        <v>0.5</v>
      </c>
      <c r="R29" s="110"/>
      <c r="S29" s="110">
        <v>1</v>
      </c>
      <c r="T29" s="111">
        <v>0.5</v>
      </c>
      <c r="U29" s="112"/>
      <c r="V29" s="112">
        <v>1.25</v>
      </c>
      <c r="W29" s="110">
        <v>0.6</v>
      </c>
      <c r="X29" s="112">
        <v>1.25</v>
      </c>
    </row>
    <row r="30" spans="1:24" ht="15.75" thickBot="1" x14ac:dyDescent="0.3">
      <c r="A30" s="43">
        <v>20</v>
      </c>
      <c r="B30" s="44" t="s">
        <v>27</v>
      </c>
      <c r="C30" s="108" t="s">
        <v>124</v>
      </c>
      <c r="D30" s="109">
        <f>'CBA Rural'!I30</f>
        <v>1.55</v>
      </c>
      <c r="E30" s="110">
        <v>1</v>
      </c>
      <c r="F30" s="110">
        <v>1</v>
      </c>
      <c r="G30" s="110">
        <v>1.25</v>
      </c>
      <c r="H30" s="110">
        <v>1</v>
      </c>
      <c r="I30" s="110"/>
      <c r="J30" s="110">
        <v>1.25</v>
      </c>
      <c r="K30" s="110">
        <v>1.25</v>
      </c>
      <c r="L30" s="110">
        <v>1.5</v>
      </c>
      <c r="M30" s="110">
        <v>2</v>
      </c>
      <c r="N30" s="111"/>
      <c r="O30" s="110">
        <v>3</v>
      </c>
      <c r="P30" s="110">
        <v>2.25</v>
      </c>
      <c r="Q30" s="110">
        <v>1</v>
      </c>
      <c r="R30" s="110">
        <v>1</v>
      </c>
      <c r="S30" s="110">
        <v>2</v>
      </c>
      <c r="T30" s="111">
        <v>1</v>
      </c>
      <c r="U30" s="112"/>
      <c r="V30" s="112">
        <v>1</v>
      </c>
      <c r="W30" s="110"/>
      <c r="X30" s="112">
        <v>1</v>
      </c>
    </row>
    <row r="31" spans="1:24" ht="15.75" thickBot="1" x14ac:dyDescent="0.3">
      <c r="A31" s="43">
        <v>21</v>
      </c>
      <c r="B31" s="44" t="s">
        <v>28</v>
      </c>
      <c r="C31" s="108" t="s">
        <v>124</v>
      </c>
      <c r="D31" s="109">
        <f>'CBA Rural'!I31</f>
        <v>0.314</v>
      </c>
      <c r="E31" s="110">
        <v>0.33</v>
      </c>
      <c r="F31" s="110">
        <v>0.33</v>
      </c>
      <c r="G31" s="110">
        <v>0.33</v>
      </c>
      <c r="H31" s="110">
        <v>0.6</v>
      </c>
      <c r="I31" s="110"/>
      <c r="J31" s="110">
        <v>0.5</v>
      </c>
      <c r="K31" s="110">
        <v>0.33</v>
      </c>
      <c r="L31" s="110">
        <v>0.5</v>
      </c>
      <c r="M31" s="110"/>
      <c r="N31" s="111">
        <v>0.25</v>
      </c>
      <c r="O31" s="110">
        <v>0.25</v>
      </c>
      <c r="P31" s="110">
        <v>0.29000000000000004</v>
      </c>
      <c r="Q31" s="110">
        <v>0.34999999999999992</v>
      </c>
      <c r="R31" s="110">
        <v>0.25</v>
      </c>
      <c r="S31" s="110">
        <v>0.33</v>
      </c>
      <c r="T31" s="111">
        <v>0.25</v>
      </c>
      <c r="U31" s="112">
        <v>0.33</v>
      </c>
      <c r="V31" s="112">
        <v>0.33</v>
      </c>
      <c r="W31" s="110">
        <v>1</v>
      </c>
      <c r="X31" s="112">
        <v>0.33</v>
      </c>
    </row>
    <row r="32" spans="1:24" ht="15.75" thickBot="1" x14ac:dyDescent="0.3">
      <c r="A32" s="43">
        <v>22</v>
      </c>
      <c r="B32" s="44" t="s">
        <v>78</v>
      </c>
      <c r="C32" s="108" t="s">
        <v>145</v>
      </c>
      <c r="D32" s="109">
        <f>'CBA Rural'!I32</f>
        <v>10.416666666666666</v>
      </c>
      <c r="E32" s="110">
        <v>9</v>
      </c>
      <c r="F32" s="110"/>
      <c r="G32" s="110">
        <v>14</v>
      </c>
      <c r="H32" s="110">
        <v>10</v>
      </c>
      <c r="I32" s="110"/>
      <c r="J32" s="110">
        <v>10</v>
      </c>
      <c r="K32" s="110">
        <v>12</v>
      </c>
      <c r="L32" s="110">
        <v>12</v>
      </c>
      <c r="M32" s="110">
        <v>12</v>
      </c>
      <c r="N32" s="111">
        <v>11.5</v>
      </c>
      <c r="O32" s="110">
        <v>11</v>
      </c>
      <c r="P32" s="110">
        <v>13</v>
      </c>
      <c r="Q32" s="110">
        <v>10.5</v>
      </c>
      <c r="R32" s="110">
        <v>5</v>
      </c>
      <c r="S32" s="110">
        <v>10</v>
      </c>
      <c r="T32" s="111">
        <v>10</v>
      </c>
      <c r="U32" s="112">
        <v>11</v>
      </c>
      <c r="V32" s="112">
        <v>12</v>
      </c>
      <c r="W32" s="110"/>
      <c r="X32" s="112">
        <v>11</v>
      </c>
    </row>
    <row r="33" spans="1:24" ht="15.75" thickBot="1" x14ac:dyDescent="0.3">
      <c r="A33" s="43">
        <v>23</v>
      </c>
      <c r="B33" s="44" t="s">
        <v>30</v>
      </c>
      <c r="C33" s="108" t="s">
        <v>128</v>
      </c>
      <c r="D33" s="109">
        <f>'CBA Rural'!I33</f>
        <v>3.4583333333333335</v>
      </c>
      <c r="E33" s="110">
        <v>3</v>
      </c>
      <c r="F33" s="110">
        <v>4</v>
      </c>
      <c r="G33" s="110">
        <v>4</v>
      </c>
      <c r="H33" s="110">
        <v>4.5</v>
      </c>
      <c r="I33" s="110">
        <v>5</v>
      </c>
      <c r="J33" s="110">
        <v>4</v>
      </c>
      <c r="K33" s="110">
        <v>4.166666666666667</v>
      </c>
      <c r="L33" s="110">
        <v>4</v>
      </c>
      <c r="M33" s="110">
        <v>4.5</v>
      </c>
      <c r="N33" s="111"/>
      <c r="O33" s="110">
        <v>3.25</v>
      </c>
      <c r="P33" s="110">
        <v>4</v>
      </c>
      <c r="Q33" s="110"/>
      <c r="R33" s="110">
        <v>4</v>
      </c>
      <c r="S33" s="110">
        <v>4</v>
      </c>
      <c r="T33" s="111">
        <v>3</v>
      </c>
      <c r="U33" s="112">
        <v>4</v>
      </c>
      <c r="V33" s="112">
        <v>4.5</v>
      </c>
      <c r="W33" s="110"/>
      <c r="X33" s="112">
        <v>4</v>
      </c>
    </row>
    <row r="34" spans="1:24" ht="15.75" thickBot="1" x14ac:dyDescent="0.3">
      <c r="A34" s="43">
        <v>24</v>
      </c>
      <c r="B34" s="44" t="s">
        <v>31</v>
      </c>
      <c r="C34" s="108" t="s">
        <v>128</v>
      </c>
      <c r="D34" s="109">
        <f>'CBA Rural'!I34</f>
        <v>3.5416666666666665</v>
      </c>
      <c r="E34" s="110">
        <v>3</v>
      </c>
      <c r="F34" s="110">
        <v>4</v>
      </c>
      <c r="G34" s="110">
        <v>4</v>
      </c>
      <c r="H34" s="110">
        <v>3.5</v>
      </c>
      <c r="I34" s="110"/>
      <c r="J34" s="110">
        <v>4.5</v>
      </c>
      <c r="K34" s="110">
        <v>4</v>
      </c>
      <c r="L34" s="110">
        <v>4</v>
      </c>
      <c r="M34" s="110">
        <v>4.5</v>
      </c>
      <c r="N34" s="111">
        <v>4</v>
      </c>
      <c r="O34" s="110">
        <v>4.25</v>
      </c>
      <c r="P34" s="110">
        <v>4</v>
      </c>
      <c r="Q34" s="110">
        <v>3.875</v>
      </c>
      <c r="R34" s="110">
        <v>4</v>
      </c>
      <c r="S34" s="110">
        <v>4</v>
      </c>
      <c r="T34" s="111">
        <v>3</v>
      </c>
      <c r="U34" s="112">
        <v>4</v>
      </c>
      <c r="V34" s="112">
        <v>4.5</v>
      </c>
      <c r="W34" s="110">
        <v>4</v>
      </c>
      <c r="X34" s="112">
        <v>4</v>
      </c>
    </row>
    <row r="35" spans="1:24" ht="15.75" thickBot="1" x14ac:dyDescent="0.3">
      <c r="A35" s="43">
        <v>25</v>
      </c>
      <c r="B35" s="44" t="s">
        <v>32</v>
      </c>
      <c r="C35" s="108" t="s">
        <v>127</v>
      </c>
      <c r="D35" s="109">
        <f>'CBA Rural'!I35</f>
        <v>5.208333333333333</v>
      </c>
      <c r="E35" s="110">
        <v>5</v>
      </c>
      <c r="F35" s="110">
        <v>5</v>
      </c>
      <c r="G35" s="110">
        <v>5</v>
      </c>
      <c r="H35" s="110">
        <v>4.5</v>
      </c>
      <c r="I35" s="110">
        <v>4.5</v>
      </c>
      <c r="J35" s="110">
        <v>4.8333329999999997</v>
      </c>
      <c r="K35" s="110">
        <v>4.5</v>
      </c>
      <c r="L35" s="110">
        <v>5</v>
      </c>
      <c r="M35" s="110">
        <v>4.5</v>
      </c>
      <c r="N35" s="111">
        <v>5.5</v>
      </c>
      <c r="O35" s="110">
        <v>4.75</v>
      </c>
      <c r="P35" s="110">
        <v>4.625</v>
      </c>
      <c r="Q35" s="110">
        <v>4.5</v>
      </c>
      <c r="R35" s="110">
        <v>5</v>
      </c>
      <c r="S35" s="110">
        <v>5</v>
      </c>
      <c r="T35" s="111">
        <v>4.5</v>
      </c>
      <c r="U35" s="112">
        <v>5.5</v>
      </c>
      <c r="V35" s="112">
        <v>5</v>
      </c>
      <c r="W35" s="110">
        <v>5</v>
      </c>
      <c r="X35" s="112">
        <v>5</v>
      </c>
    </row>
    <row r="36" spans="1:24" ht="15.75" thickBot="1" x14ac:dyDescent="0.3">
      <c r="A36" s="43">
        <v>26</v>
      </c>
      <c r="B36" s="44" t="s">
        <v>34</v>
      </c>
      <c r="C36" s="108" t="s">
        <v>129</v>
      </c>
      <c r="D36" s="109">
        <f>'CBA Rural'!I36</f>
        <v>18.25</v>
      </c>
      <c r="E36" s="110">
        <v>20</v>
      </c>
      <c r="F36" s="110">
        <v>20</v>
      </c>
      <c r="G36" s="110">
        <v>22</v>
      </c>
      <c r="H36" s="110">
        <v>24</v>
      </c>
      <c r="I36" s="110">
        <v>18</v>
      </c>
      <c r="J36" s="110">
        <v>17</v>
      </c>
      <c r="K36" s="110">
        <v>20</v>
      </c>
      <c r="L36" s="110">
        <v>18.5</v>
      </c>
      <c r="M36" s="110">
        <v>20</v>
      </c>
      <c r="N36" s="111">
        <v>17</v>
      </c>
      <c r="O36" s="110">
        <v>17.5</v>
      </c>
      <c r="P36" s="110">
        <v>19</v>
      </c>
      <c r="Q36" s="110">
        <v>17.5</v>
      </c>
      <c r="R36" s="110">
        <v>18</v>
      </c>
      <c r="S36" s="110">
        <v>16.5</v>
      </c>
      <c r="T36" s="111">
        <v>15</v>
      </c>
      <c r="U36" s="112">
        <v>21</v>
      </c>
      <c r="V36" s="112">
        <v>21.333333</v>
      </c>
      <c r="W36" s="110">
        <v>22</v>
      </c>
      <c r="X36" s="112">
        <v>21</v>
      </c>
    </row>
    <row r="37" spans="1:24" ht="15.75" thickBot="1" x14ac:dyDescent="0.3">
      <c r="A37" s="43">
        <v>27</v>
      </c>
      <c r="B37" s="44" t="s">
        <v>35</v>
      </c>
      <c r="C37" s="108" t="s">
        <v>126</v>
      </c>
      <c r="D37" s="109">
        <f>'CBA Rural'!I37</f>
        <v>11.416666666666666</v>
      </c>
      <c r="E37" s="107">
        <v>15</v>
      </c>
      <c r="F37" s="107">
        <v>13</v>
      </c>
      <c r="G37" s="107">
        <v>15</v>
      </c>
      <c r="H37" s="107">
        <v>14</v>
      </c>
      <c r="I37" s="107">
        <v>10.5</v>
      </c>
      <c r="J37" s="107"/>
      <c r="K37" s="107">
        <v>11.666666666666666</v>
      </c>
      <c r="L37" s="107">
        <v>11.5</v>
      </c>
      <c r="M37" s="107"/>
      <c r="N37" s="107">
        <v>14.5</v>
      </c>
      <c r="O37" s="107">
        <v>11</v>
      </c>
      <c r="P37" s="107">
        <v>14</v>
      </c>
      <c r="Q37" s="107">
        <v>14.5</v>
      </c>
      <c r="R37" s="107">
        <v>12</v>
      </c>
      <c r="S37" s="107">
        <v>13.5</v>
      </c>
      <c r="T37" s="107">
        <v>14</v>
      </c>
      <c r="U37" s="107">
        <v>11</v>
      </c>
      <c r="V37" s="107">
        <v>12</v>
      </c>
      <c r="W37" s="107"/>
      <c r="X37" s="107">
        <v>10</v>
      </c>
    </row>
    <row r="38" spans="1:24" ht="15.75" thickBot="1" x14ac:dyDescent="0.3">
      <c r="A38" s="43">
        <v>28</v>
      </c>
      <c r="B38" s="44" t="s">
        <v>79</v>
      </c>
      <c r="C38" s="108" t="s">
        <v>124</v>
      </c>
      <c r="D38" s="109">
        <f>'CBA Rural'!I38</f>
        <v>3.9166666666666665</v>
      </c>
      <c r="E38" s="110">
        <v>3</v>
      </c>
      <c r="F38" s="110">
        <v>3</v>
      </c>
      <c r="G38" s="110">
        <v>4</v>
      </c>
      <c r="H38" s="110">
        <v>3</v>
      </c>
      <c r="I38" s="110">
        <v>5</v>
      </c>
      <c r="J38" s="110">
        <v>5</v>
      </c>
      <c r="K38" s="110">
        <v>3.125</v>
      </c>
      <c r="L38" s="110">
        <v>6</v>
      </c>
      <c r="M38" s="110">
        <v>4.666666666666667</v>
      </c>
      <c r="N38" s="111">
        <v>5</v>
      </c>
      <c r="O38" s="110">
        <v>2.75</v>
      </c>
      <c r="P38" s="110">
        <v>3.6666666666666665</v>
      </c>
      <c r="Q38" s="110">
        <v>4.166666666666667</v>
      </c>
      <c r="R38" s="110">
        <v>4</v>
      </c>
      <c r="S38" s="110">
        <v>4.25</v>
      </c>
      <c r="T38" s="111">
        <v>5</v>
      </c>
      <c r="U38" s="112">
        <v>2.5</v>
      </c>
      <c r="V38" s="112">
        <v>5.6666670000000003</v>
      </c>
      <c r="W38" s="110">
        <v>5</v>
      </c>
      <c r="X38" s="112">
        <v>5</v>
      </c>
    </row>
    <row r="39" spans="1:24" ht="15.75" thickBot="1" x14ac:dyDescent="0.3">
      <c r="A39" s="43">
        <v>29</v>
      </c>
      <c r="B39" s="44" t="s">
        <v>37</v>
      </c>
      <c r="C39" s="108" t="s">
        <v>122</v>
      </c>
      <c r="D39" s="109">
        <f>'CBA Rural'!I39</f>
        <v>4.916666666666667</v>
      </c>
      <c r="E39" s="110">
        <v>5</v>
      </c>
      <c r="F39" s="110">
        <v>6</v>
      </c>
      <c r="G39" s="110">
        <v>5</v>
      </c>
      <c r="H39" s="110">
        <v>5</v>
      </c>
      <c r="I39" s="110">
        <v>7</v>
      </c>
      <c r="J39" s="110">
        <v>5</v>
      </c>
      <c r="K39" s="110">
        <v>4.75</v>
      </c>
      <c r="L39" s="110">
        <v>7</v>
      </c>
      <c r="M39" s="110">
        <v>5</v>
      </c>
      <c r="N39" s="111">
        <v>5.5</v>
      </c>
      <c r="O39" s="110">
        <v>3.5</v>
      </c>
      <c r="P39" s="110">
        <v>5</v>
      </c>
      <c r="Q39" s="110">
        <v>5</v>
      </c>
      <c r="R39" s="110">
        <v>6</v>
      </c>
      <c r="S39" s="110">
        <v>5.5</v>
      </c>
      <c r="T39" s="111">
        <v>5</v>
      </c>
      <c r="U39" s="112">
        <v>4</v>
      </c>
      <c r="V39" s="112">
        <v>6</v>
      </c>
      <c r="W39" s="110">
        <v>5</v>
      </c>
      <c r="X39" s="112">
        <v>5</v>
      </c>
    </row>
    <row r="40" spans="1:24" ht="15.75" thickBot="1" x14ac:dyDescent="0.3">
      <c r="A40" s="43">
        <v>30</v>
      </c>
      <c r="B40" s="44" t="s">
        <v>38</v>
      </c>
      <c r="C40" s="108" t="s">
        <v>122</v>
      </c>
      <c r="D40" s="109">
        <f>'CBA Rural'!I40</f>
        <v>5.25</v>
      </c>
      <c r="E40" s="110">
        <v>4</v>
      </c>
      <c r="F40" s="110">
        <v>5</v>
      </c>
      <c r="G40" s="110">
        <v>5</v>
      </c>
      <c r="H40" s="110">
        <v>5</v>
      </c>
      <c r="I40" s="110">
        <v>8</v>
      </c>
      <c r="J40" s="110">
        <v>5</v>
      </c>
      <c r="K40" s="110">
        <v>5</v>
      </c>
      <c r="L40" s="110">
        <v>7</v>
      </c>
      <c r="M40" s="110">
        <v>5.666666666666667</v>
      </c>
      <c r="N40" s="111">
        <v>5</v>
      </c>
      <c r="O40" s="110">
        <v>5</v>
      </c>
      <c r="P40" s="110">
        <v>3.6666666666666665</v>
      </c>
      <c r="Q40" s="110">
        <v>5</v>
      </c>
      <c r="R40" s="110">
        <v>4</v>
      </c>
      <c r="S40" s="110">
        <v>4</v>
      </c>
      <c r="T40" s="111"/>
      <c r="U40" s="112">
        <v>6</v>
      </c>
      <c r="V40" s="112">
        <v>5</v>
      </c>
      <c r="W40" s="110">
        <v>5</v>
      </c>
      <c r="X40" s="112">
        <v>6</v>
      </c>
    </row>
    <row r="41" spans="1:24" ht="15.75" thickBot="1" x14ac:dyDescent="0.3">
      <c r="A41" s="43">
        <v>31</v>
      </c>
      <c r="B41" s="44" t="s">
        <v>80</v>
      </c>
      <c r="C41" s="108" t="s">
        <v>122</v>
      </c>
      <c r="D41" s="109">
        <f>'CBA Rural'!I41</f>
        <v>4.916666666666667</v>
      </c>
      <c r="E41" s="110">
        <v>5</v>
      </c>
      <c r="F41" s="110">
        <v>5</v>
      </c>
      <c r="G41" s="110">
        <v>5</v>
      </c>
      <c r="H41" s="110">
        <v>4</v>
      </c>
      <c r="I41" s="110">
        <v>7</v>
      </c>
      <c r="J41" s="110">
        <v>5</v>
      </c>
      <c r="K41" s="110">
        <v>4</v>
      </c>
      <c r="L41" s="110">
        <v>7</v>
      </c>
      <c r="M41" s="110">
        <v>5</v>
      </c>
      <c r="N41" s="111">
        <v>4.5</v>
      </c>
      <c r="O41" s="110">
        <v>4</v>
      </c>
      <c r="P41" s="110">
        <v>3.5</v>
      </c>
      <c r="Q41" s="110">
        <v>4</v>
      </c>
      <c r="R41" s="110">
        <v>5</v>
      </c>
      <c r="S41" s="110">
        <v>4.75</v>
      </c>
      <c r="T41" s="111">
        <v>5</v>
      </c>
      <c r="U41" s="112">
        <v>4</v>
      </c>
      <c r="V41" s="112">
        <v>3.8333330000000001</v>
      </c>
      <c r="W41" s="110">
        <v>6</v>
      </c>
      <c r="X41" s="112">
        <v>5</v>
      </c>
    </row>
    <row r="42" spans="1:24" ht="15.75" thickBot="1" x14ac:dyDescent="0.3">
      <c r="A42" s="43">
        <v>32</v>
      </c>
      <c r="B42" s="44" t="s">
        <v>40</v>
      </c>
      <c r="C42" s="108" t="s">
        <v>130</v>
      </c>
      <c r="D42" s="109">
        <f>'CBA Rural'!I42</f>
        <v>5.4</v>
      </c>
      <c r="E42" s="107">
        <v>5</v>
      </c>
      <c r="F42" s="107">
        <v>4</v>
      </c>
      <c r="G42" s="107">
        <v>6</v>
      </c>
      <c r="H42" s="107">
        <v>5</v>
      </c>
      <c r="I42" s="107"/>
      <c r="J42" s="107">
        <v>5</v>
      </c>
      <c r="K42" s="107">
        <v>7</v>
      </c>
      <c r="L42" s="107">
        <v>5</v>
      </c>
      <c r="M42" s="107">
        <v>5</v>
      </c>
      <c r="N42" s="107"/>
      <c r="O42" s="107">
        <v>6</v>
      </c>
      <c r="P42" s="107">
        <v>9</v>
      </c>
      <c r="Q42" s="107">
        <v>5</v>
      </c>
      <c r="R42" s="107">
        <v>5</v>
      </c>
      <c r="S42" s="107">
        <v>5</v>
      </c>
      <c r="T42" s="107"/>
      <c r="U42" s="107"/>
      <c r="V42" s="107"/>
      <c r="W42" s="107"/>
      <c r="X42" s="107">
        <v>6</v>
      </c>
    </row>
    <row r="43" spans="1:24" ht="15.75" thickBot="1" x14ac:dyDescent="0.3">
      <c r="A43" s="43">
        <v>33</v>
      </c>
      <c r="B43" s="44" t="s">
        <v>41</v>
      </c>
      <c r="C43" s="108" t="s">
        <v>124</v>
      </c>
      <c r="D43" s="109">
        <f>'CBA Rural'!I43</f>
        <v>2.9166666666666665</v>
      </c>
      <c r="E43" s="110">
        <v>2.5</v>
      </c>
      <c r="F43" s="110">
        <v>2.5</v>
      </c>
      <c r="G43" s="110">
        <v>3.5</v>
      </c>
      <c r="H43" s="110">
        <v>2</v>
      </c>
      <c r="I43" s="110"/>
      <c r="J43" s="110">
        <v>2.25</v>
      </c>
      <c r="K43" s="110">
        <v>2.375</v>
      </c>
      <c r="L43" s="110">
        <v>3.5</v>
      </c>
      <c r="M43" s="110">
        <v>3</v>
      </c>
      <c r="N43" s="111">
        <v>2.5</v>
      </c>
      <c r="O43" s="110">
        <v>2.75</v>
      </c>
      <c r="P43" s="110">
        <v>2.5</v>
      </c>
      <c r="Q43" s="110">
        <v>2.5</v>
      </c>
      <c r="R43" s="110">
        <v>3</v>
      </c>
      <c r="S43" s="110">
        <v>4</v>
      </c>
      <c r="T43" s="111">
        <v>4</v>
      </c>
      <c r="U43" s="112">
        <v>2.5</v>
      </c>
      <c r="V43" s="112">
        <v>2.5</v>
      </c>
      <c r="W43" s="110">
        <v>3.5</v>
      </c>
      <c r="X43" s="112">
        <v>3.5</v>
      </c>
    </row>
    <row r="44" spans="1:24" ht="15.75" thickBot="1" x14ac:dyDescent="0.3">
      <c r="A44" s="43">
        <v>34</v>
      </c>
      <c r="B44" s="44" t="s">
        <v>43</v>
      </c>
      <c r="C44" s="108" t="s">
        <v>130</v>
      </c>
      <c r="D44" s="109">
        <f>'CBA Rural'!I44</f>
        <v>7.166666666666667</v>
      </c>
      <c r="E44" s="107">
        <v>3</v>
      </c>
      <c r="F44" s="107">
        <v>10</v>
      </c>
      <c r="G44" s="107">
        <v>10</v>
      </c>
      <c r="H44" s="107">
        <v>4</v>
      </c>
      <c r="I44" s="107"/>
      <c r="J44" s="107"/>
      <c r="K44" s="107">
        <v>12.5</v>
      </c>
      <c r="L44" s="107">
        <v>15</v>
      </c>
      <c r="M44" s="107">
        <v>9.3333333333333339</v>
      </c>
      <c r="N44" s="107">
        <v>7</v>
      </c>
      <c r="O44" s="107">
        <v>10</v>
      </c>
      <c r="P44" s="107">
        <v>7.333333333333333</v>
      </c>
      <c r="Q44" s="107">
        <v>4.5</v>
      </c>
      <c r="R44" s="107">
        <v>5</v>
      </c>
      <c r="S44" s="107">
        <v>5</v>
      </c>
      <c r="T44" s="107">
        <v>1.5</v>
      </c>
      <c r="U44" s="107">
        <v>1</v>
      </c>
      <c r="V44" s="107">
        <v>2</v>
      </c>
      <c r="W44" s="107">
        <v>3</v>
      </c>
      <c r="X44" s="107"/>
    </row>
    <row r="45" spans="1:24" ht="15.75" thickBot="1" x14ac:dyDescent="0.3">
      <c r="A45" s="43">
        <v>35</v>
      </c>
      <c r="B45" s="44" t="s">
        <v>82</v>
      </c>
      <c r="C45" s="108" t="s">
        <v>124</v>
      </c>
      <c r="D45" s="109">
        <f>'CBA Rural'!I45</f>
        <v>10.266666666666667</v>
      </c>
      <c r="E45" s="110">
        <v>9</v>
      </c>
      <c r="F45" s="110">
        <v>15</v>
      </c>
      <c r="G45" s="110">
        <v>20</v>
      </c>
      <c r="H45" s="110">
        <v>8</v>
      </c>
      <c r="I45" s="110"/>
      <c r="J45" s="110">
        <v>15</v>
      </c>
      <c r="K45" s="110">
        <v>10</v>
      </c>
      <c r="L45" s="110">
        <v>15</v>
      </c>
      <c r="M45" s="110">
        <v>16.666666666666668</v>
      </c>
      <c r="N45" s="111"/>
      <c r="O45" s="110">
        <v>17.5</v>
      </c>
      <c r="P45" s="110">
        <v>13</v>
      </c>
      <c r="Q45" s="110">
        <v>11</v>
      </c>
      <c r="R45" s="110">
        <v>15</v>
      </c>
      <c r="S45" s="110">
        <v>8.5</v>
      </c>
      <c r="T45" s="111">
        <v>10</v>
      </c>
      <c r="U45" s="112">
        <v>5</v>
      </c>
      <c r="V45" s="112">
        <v>10</v>
      </c>
      <c r="W45" s="110"/>
      <c r="X45" s="112">
        <v>15</v>
      </c>
    </row>
    <row r="46" spans="1:24" ht="15.75" thickBot="1" x14ac:dyDescent="0.3">
      <c r="A46" s="43">
        <v>36</v>
      </c>
      <c r="B46" s="44" t="s">
        <v>44</v>
      </c>
      <c r="C46" s="108" t="s">
        <v>124</v>
      </c>
      <c r="D46" s="109">
        <f>'CBA Rural'!I46</f>
        <v>2.4305555555555558</v>
      </c>
      <c r="E46" s="110">
        <v>3.5</v>
      </c>
      <c r="F46" s="110">
        <v>4</v>
      </c>
      <c r="G46" s="110">
        <v>4</v>
      </c>
      <c r="H46" s="110">
        <v>3</v>
      </c>
      <c r="I46" s="110"/>
      <c r="J46" s="110">
        <v>3</v>
      </c>
      <c r="K46" s="110">
        <v>3</v>
      </c>
      <c r="L46" s="110">
        <v>3.5</v>
      </c>
      <c r="M46" s="110">
        <v>2.8333333333333335</v>
      </c>
      <c r="N46" s="111"/>
      <c r="O46" s="110">
        <v>2.75</v>
      </c>
      <c r="P46" s="110">
        <v>2.5</v>
      </c>
      <c r="Q46" s="110">
        <v>1.8333333333333333</v>
      </c>
      <c r="R46" s="110">
        <v>3</v>
      </c>
      <c r="S46" s="110">
        <v>3</v>
      </c>
      <c r="T46" s="111">
        <v>4</v>
      </c>
      <c r="U46" s="112">
        <v>1</v>
      </c>
      <c r="V46" s="112">
        <v>4.6666670000000003</v>
      </c>
      <c r="W46" s="110">
        <v>3.5</v>
      </c>
      <c r="X46" s="112">
        <v>2</v>
      </c>
    </row>
    <row r="47" spans="1:24" ht="15.75" customHeight="1" thickBot="1" x14ac:dyDescent="0.3">
      <c r="A47" s="43">
        <v>37</v>
      </c>
      <c r="B47" s="44" t="s">
        <v>45</v>
      </c>
      <c r="C47" s="108" t="s">
        <v>124</v>
      </c>
      <c r="D47" s="109">
        <f>'CBA Rural'!I47</f>
        <v>2.8333333333333335</v>
      </c>
      <c r="E47" s="110">
        <v>2</v>
      </c>
      <c r="F47" s="110">
        <v>3.33</v>
      </c>
      <c r="G47" s="110">
        <v>3.5</v>
      </c>
      <c r="H47" s="110">
        <v>2</v>
      </c>
      <c r="I47" s="110"/>
      <c r="J47" s="110">
        <v>2.5</v>
      </c>
      <c r="K47" s="110">
        <v>2.375</v>
      </c>
      <c r="L47" s="110">
        <v>3</v>
      </c>
      <c r="M47" s="110">
        <v>3.8333333333333335</v>
      </c>
      <c r="N47" s="111">
        <v>3.5</v>
      </c>
      <c r="O47" s="110">
        <v>2.75</v>
      </c>
      <c r="P47" s="110">
        <v>2</v>
      </c>
      <c r="Q47" s="110">
        <v>2.8333333333333335</v>
      </c>
      <c r="R47" s="110">
        <v>3.375</v>
      </c>
      <c r="S47" s="110">
        <v>4</v>
      </c>
      <c r="T47" s="111">
        <v>3</v>
      </c>
      <c r="U47" s="112">
        <v>3</v>
      </c>
      <c r="V47" s="112">
        <v>3.3333330000000001</v>
      </c>
      <c r="W47" s="110">
        <v>3</v>
      </c>
      <c r="X47" s="112">
        <v>3.5</v>
      </c>
    </row>
    <row r="48" spans="1:24" ht="15.75" thickBot="1" x14ac:dyDescent="0.3">
      <c r="A48" s="43">
        <v>38</v>
      </c>
      <c r="B48" s="44" t="s">
        <v>48</v>
      </c>
      <c r="C48" s="108" t="s">
        <v>125</v>
      </c>
      <c r="D48" s="109">
        <f>'CBA Rural'!I48</f>
        <v>11</v>
      </c>
      <c r="E48" s="110">
        <v>10</v>
      </c>
      <c r="F48" s="110">
        <v>16</v>
      </c>
      <c r="G48" s="110">
        <v>12</v>
      </c>
      <c r="H48" s="110">
        <v>7</v>
      </c>
      <c r="I48" s="110">
        <v>12</v>
      </c>
      <c r="J48" s="110">
        <v>10</v>
      </c>
      <c r="K48" s="110">
        <v>8</v>
      </c>
      <c r="L48" s="110">
        <v>10</v>
      </c>
      <c r="M48" s="110"/>
      <c r="N48" s="111">
        <v>12</v>
      </c>
      <c r="O48" s="110">
        <v>15</v>
      </c>
      <c r="P48" s="110">
        <v>14</v>
      </c>
      <c r="Q48" s="110">
        <v>15</v>
      </c>
      <c r="R48" s="110">
        <v>12.5</v>
      </c>
      <c r="S48" s="110">
        <v>15</v>
      </c>
      <c r="T48" s="111">
        <v>14</v>
      </c>
      <c r="U48" s="112">
        <v>10</v>
      </c>
      <c r="V48" s="112">
        <v>14</v>
      </c>
      <c r="W48" s="110">
        <v>15</v>
      </c>
      <c r="X48" s="112">
        <v>15</v>
      </c>
    </row>
    <row r="49" spans="1:24" ht="15.75" thickBot="1" x14ac:dyDescent="0.3">
      <c r="A49" s="43">
        <v>39</v>
      </c>
      <c r="B49" s="44" t="s">
        <v>49</v>
      </c>
      <c r="C49" s="108" t="s">
        <v>124</v>
      </c>
      <c r="D49" s="109">
        <f>'CBA Rural'!I49</f>
        <v>2.4166666666666665</v>
      </c>
      <c r="E49" s="110">
        <v>2.5</v>
      </c>
      <c r="F49" s="110">
        <v>3.75</v>
      </c>
      <c r="G49" s="110">
        <v>3.5</v>
      </c>
      <c r="H49" s="110">
        <v>2</v>
      </c>
      <c r="I49" s="110">
        <v>2.5</v>
      </c>
      <c r="J49" s="110">
        <v>2.1666669999999999</v>
      </c>
      <c r="K49" s="110">
        <v>3.125</v>
      </c>
      <c r="L49" s="110">
        <v>3.5</v>
      </c>
      <c r="M49" s="110">
        <v>3.1666666666666665</v>
      </c>
      <c r="N49" s="111">
        <v>3.5</v>
      </c>
      <c r="O49" s="110">
        <v>3</v>
      </c>
      <c r="P49" s="110">
        <v>3.25</v>
      </c>
      <c r="Q49" s="110">
        <v>2.3333333333333335</v>
      </c>
      <c r="R49" s="110">
        <v>2.375</v>
      </c>
      <c r="S49" s="110">
        <v>3.75</v>
      </c>
      <c r="T49" s="111">
        <v>2</v>
      </c>
      <c r="U49" s="112">
        <v>2.5</v>
      </c>
      <c r="V49" s="112">
        <v>2.5</v>
      </c>
      <c r="W49" s="110">
        <v>4</v>
      </c>
      <c r="X49" s="112">
        <v>2.5</v>
      </c>
    </row>
    <row r="50" spans="1:24" ht="15.75" thickBot="1" x14ac:dyDescent="0.3">
      <c r="A50" s="43">
        <v>40</v>
      </c>
      <c r="B50" s="44" t="s">
        <v>50</v>
      </c>
      <c r="C50" s="108" t="s">
        <v>124</v>
      </c>
      <c r="D50" s="109">
        <f>'CBA Rural'!I50</f>
        <v>4.75</v>
      </c>
      <c r="E50" s="107">
        <v>3.5</v>
      </c>
      <c r="F50" s="107">
        <v>8</v>
      </c>
      <c r="G50" s="107">
        <v>5</v>
      </c>
      <c r="H50" s="107">
        <v>5</v>
      </c>
      <c r="I50" s="107"/>
      <c r="J50" s="107">
        <v>5</v>
      </c>
      <c r="K50" s="107"/>
      <c r="L50" s="107">
        <v>5</v>
      </c>
      <c r="M50" s="107">
        <v>5</v>
      </c>
      <c r="N50" s="107"/>
      <c r="O50" s="107">
        <v>3</v>
      </c>
      <c r="P50" s="107">
        <v>3.75</v>
      </c>
      <c r="Q50" s="107">
        <v>3.5</v>
      </c>
      <c r="R50" s="107">
        <v>5.25</v>
      </c>
      <c r="S50" s="107">
        <v>4.5</v>
      </c>
      <c r="T50" s="107">
        <v>5</v>
      </c>
      <c r="U50" s="107">
        <v>2.5</v>
      </c>
      <c r="V50" s="107">
        <v>4.5</v>
      </c>
      <c r="W50" s="107">
        <v>5</v>
      </c>
      <c r="X50" s="107">
        <v>5</v>
      </c>
    </row>
    <row r="51" spans="1:24" ht="15.75" thickBot="1" x14ac:dyDescent="0.3">
      <c r="A51" s="43">
        <v>41</v>
      </c>
      <c r="B51" s="44" t="s">
        <v>51</v>
      </c>
      <c r="C51" s="108" t="s">
        <v>131</v>
      </c>
      <c r="D51" s="109">
        <f>'CBA Rural'!I51</f>
        <v>4.875</v>
      </c>
      <c r="E51" s="110">
        <v>2.5</v>
      </c>
      <c r="F51" s="110">
        <v>5</v>
      </c>
      <c r="G51" s="110">
        <v>5</v>
      </c>
      <c r="H51" s="110">
        <v>5</v>
      </c>
      <c r="I51" s="110"/>
      <c r="J51" s="110">
        <v>2</v>
      </c>
      <c r="K51" s="110">
        <v>5</v>
      </c>
      <c r="L51" s="110">
        <v>5</v>
      </c>
      <c r="M51" s="110">
        <v>5.666666666666667</v>
      </c>
      <c r="N51" s="111"/>
      <c r="O51" s="110">
        <v>4.5</v>
      </c>
      <c r="P51" s="110">
        <v>1.125</v>
      </c>
      <c r="Q51" s="110">
        <v>5.5</v>
      </c>
      <c r="R51" s="110">
        <v>5</v>
      </c>
      <c r="S51" s="110">
        <v>5</v>
      </c>
      <c r="T51" s="111">
        <v>5</v>
      </c>
      <c r="U51" s="112">
        <v>5</v>
      </c>
      <c r="V51" s="112">
        <v>5</v>
      </c>
      <c r="W51" s="110"/>
      <c r="X51" s="112">
        <v>5</v>
      </c>
    </row>
    <row r="52" spans="1:24" ht="15.75" thickBot="1" x14ac:dyDescent="0.3">
      <c r="A52" s="43">
        <v>42</v>
      </c>
      <c r="B52" s="44" t="s">
        <v>83</v>
      </c>
      <c r="C52" s="108" t="s">
        <v>124</v>
      </c>
      <c r="D52" s="109">
        <f>'CBA Rural'!I52</f>
        <v>2.3583333333333334</v>
      </c>
      <c r="E52" s="110">
        <v>2.5</v>
      </c>
      <c r="F52" s="110">
        <v>2.5</v>
      </c>
      <c r="G52" s="110">
        <v>3</v>
      </c>
      <c r="H52" s="110">
        <v>1</v>
      </c>
      <c r="I52" s="110"/>
      <c r="J52" s="110">
        <v>2.5</v>
      </c>
      <c r="K52" s="110">
        <v>2.125</v>
      </c>
      <c r="L52" s="110">
        <v>3</v>
      </c>
      <c r="M52" s="110">
        <v>2</v>
      </c>
      <c r="N52" s="111">
        <v>2.25</v>
      </c>
      <c r="O52" s="110">
        <v>3</v>
      </c>
      <c r="P52" s="110">
        <v>3</v>
      </c>
      <c r="Q52" s="110">
        <v>2.25</v>
      </c>
      <c r="R52" s="110">
        <v>3</v>
      </c>
      <c r="S52" s="110">
        <v>3</v>
      </c>
      <c r="T52" s="111">
        <v>1.5</v>
      </c>
      <c r="U52" s="112">
        <v>2</v>
      </c>
      <c r="V52" s="112">
        <v>5</v>
      </c>
      <c r="W52" s="110"/>
      <c r="X52" s="112"/>
    </row>
    <row r="53" spans="1:24" ht="15.75" thickBot="1" x14ac:dyDescent="0.3">
      <c r="A53" s="43">
        <v>43</v>
      </c>
      <c r="B53" s="44" t="s">
        <v>53</v>
      </c>
      <c r="C53" s="108" t="s">
        <v>124</v>
      </c>
      <c r="D53" s="109">
        <f>'CBA Rural'!I53</f>
        <v>2.8333333333333335</v>
      </c>
      <c r="E53" s="107">
        <v>2.5</v>
      </c>
      <c r="F53" s="107">
        <v>2.5</v>
      </c>
      <c r="G53" s="107">
        <v>2.5</v>
      </c>
      <c r="H53" s="107">
        <v>5</v>
      </c>
      <c r="I53" s="107"/>
      <c r="J53" s="107">
        <v>2.5</v>
      </c>
      <c r="K53" s="107">
        <v>2.25</v>
      </c>
      <c r="L53" s="107">
        <v>3.5</v>
      </c>
      <c r="M53" s="107">
        <v>2.5</v>
      </c>
      <c r="N53" s="107">
        <v>4.5</v>
      </c>
      <c r="O53" s="107">
        <v>2.5</v>
      </c>
      <c r="P53" s="107">
        <v>3.5</v>
      </c>
      <c r="Q53" s="107">
        <v>3</v>
      </c>
      <c r="R53" s="107">
        <v>3</v>
      </c>
      <c r="S53" s="107">
        <v>3.5</v>
      </c>
      <c r="T53" s="107">
        <v>12</v>
      </c>
      <c r="U53" s="107">
        <v>4</v>
      </c>
      <c r="V53" s="107">
        <v>3.5</v>
      </c>
      <c r="W53" s="107"/>
      <c r="X53" s="107">
        <v>3.5</v>
      </c>
    </row>
    <row r="54" spans="1:24" ht="15.75" thickBot="1" x14ac:dyDescent="0.3">
      <c r="A54" s="43">
        <v>44</v>
      </c>
      <c r="B54" s="44" t="s">
        <v>54</v>
      </c>
      <c r="C54" s="108" t="s">
        <v>132</v>
      </c>
      <c r="D54" s="109">
        <f>'CBA Rural'!I54</f>
        <v>41.8</v>
      </c>
      <c r="E54" s="110"/>
      <c r="F54" s="110"/>
      <c r="G54" s="110"/>
      <c r="H54" s="110"/>
      <c r="I54" s="110"/>
      <c r="J54" s="110"/>
      <c r="K54" s="110"/>
      <c r="L54" s="110">
        <v>34.5</v>
      </c>
      <c r="M54" s="110"/>
      <c r="N54" s="111"/>
      <c r="O54" s="110">
        <v>21</v>
      </c>
      <c r="P54" s="110">
        <v>39</v>
      </c>
      <c r="Q54" s="110">
        <v>26</v>
      </c>
      <c r="R54" s="110"/>
      <c r="S54" s="110">
        <v>38</v>
      </c>
      <c r="T54" s="111"/>
      <c r="U54" s="112">
        <v>38</v>
      </c>
      <c r="V54" s="112"/>
      <c r="W54" s="110"/>
      <c r="X54" s="112">
        <v>43</v>
      </c>
    </row>
    <row r="55" spans="1:24" ht="15.75" thickBot="1" x14ac:dyDescent="0.3">
      <c r="A55" s="43">
        <v>45</v>
      </c>
      <c r="B55" s="44" t="s">
        <v>55</v>
      </c>
      <c r="C55" s="108" t="s">
        <v>133</v>
      </c>
      <c r="D55" s="109">
        <f>'CBA Rural'!I55</f>
        <v>15.1</v>
      </c>
      <c r="E55" s="107">
        <v>20</v>
      </c>
      <c r="F55" s="107">
        <v>14.5</v>
      </c>
      <c r="G55" s="107"/>
      <c r="H55" s="107">
        <v>14</v>
      </c>
      <c r="I55" s="107">
        <v>14</v>
      </c>
      <c r="J55" s="107">
        <v>2</v>
      </c>
      <c r="K55" s="107">
        <v>18</v>
      </c>
      <c r="L55" s="107">
        <v>17.5</v>
      </c>
      <c r="M55" s="107">
        <v>2</v>
      </c>
      <c r="N55" s="107"/>
      <c r="O55" s="107">
        <v>15</v>
      </c>
      <c r="P55" s="107">
        <v>15</v>
      </c>
      <c r="Q55" s="107">
        <v>23.875</v>
      </c>
      <c r="R55" s="107">
        <v>14.5</v>
      </c>
      <c r="S55" s="107">
        <v>15.5</v>
      </c>
      <c r="T55" s="107">
        <v>15</v>
      </c>
      <c r="U55" s="107">
        <v>18</v>
      </c>
      <c r="V55" s="107"/>
      <c r="W55" s="107">
        <v>19</v>
      </c>
      <c r="X55" s="107">
        <v>17</v>
      </c>
    </row>
    <row r="56" spans="1:24" ht="15.75" thickBot="1" x14ac:dyDescent="0.3">
      <c r="A56" s="43">
        <v>46</v>
      </c>
      <c r="B56" s="44" t="s">
        <v>56</v>
      </c>
      <c r="C56" s="108" t="s">
        <v>126</v>
      </c>
      <c r="D56" s="109">
        <f>'CBA Rural'!I56</f>
        <v>10.5</v>
      </c>
      <c r="E56" s="110">
        <v>11</v>
      </c>
      <c r="F56" s="110">
        <v>11</v>
      </c>
      <c r="G56" s="110"/>
      <c r="H56" s="110">
        <v>12</v>
      </c>
      <c r="I56" s="110">
        <v>3.5</v>
      </c>
      <c r="J56" s="110"/>
      <c r="K56" s="110">
        <v>10</v>
      </c>
      <c r="L56" s="110">
        <v>11</v>
      </c>
      <c r="M56" s="110">
        <v>4.5</v>
      </c>
      <c r="N56" s="111">
        <v>10</v>
      </c>
      <c r="O56" s="110">
        <v>8.4499999999999993</v>
      </c>
      <c r="P56" s="110">
        <v>10</v>
      </c>
      <c r="Q56" s="110">
        <v>3.875</v>
      </c>
      <c r="R56" s="110">
        <v>7</v>
      </c>
      <c r="S56" s="110">
        <v>9.5</v>
      </c>
      <c r="T56" s="111">
        <v>8</v>
      </c>
      <c r="U56" s="112">
        <v>12</v>
      </c>
      <c r="V56" s="112">
        <v>12</v>
      </c>
      <c r="W56" s="110"/>
      <c r="X56" s="112">
        <v>9.5</v>
      </c>
    </row>
    <row r="57" spans="1:24" ht="15.75" thickBot="1" x14ac:dyDescent="0.3">
      <c r="A57" s="43">
        <v>47</v>
      </c>
      <c r="B57" s="44" t="s">
        <v>57</v>
      </c>
      <c r="C57" s="108" t="s">
        <v>134</v>
      </c>
      <c r="D57" s="109">
        <f>'CBA Rural'!I57</f>
        <v>4.041666666666667</v>
      </c>
      <c r="E57" s="110">
        <v>4</v>
      </c>
      <c r="F57" s="110">
        <v>4.5</v>
      </c>
      <c r="G57" s="110">
        <v>4</v>
      </c>
      <c r="H57" s="110">
        <v>4.25</v>
      </c>
      <c r="I57" s="110"/>
      <c r="J57" s="110">
        <v>4.5</v>
      </c>
      <c r="K57" s="110">
        <v>4</v>
      </c>
      <c r="L57" s="110">
        <v>4</v>
      </c>
      <c r="M57" s="110"/>
      <c r="N57" s="111">
        <v>4.5</v>
      </c>
      <c r="O57" s="110">
        <v>4</v>
      </c>
      <c r="P57" s="110">
        <v>4</v>
      </c>
      <c r="Q57" s="110"/>
      <c r="R57" s="110">
        <v>22.5</v>
      </c>
      <c r="S57" s="110">
        <v>4.5</v>
      </c>
      <c r="T57" s="111">
        <v>3.5</v>
      </c>
      <c r="U57" s="112">
        <v>4</v>
      </c>
      <c r="V57" s="112">
        <v>4.5</v>
      </c>
      <c r="W57" s="110">
        <v>4</v>
      </c>
      <c r="X57" s="112">
        <v>4</v>
      </c>
    </row>
    <row r="58" spans="1:24" ht="15.75" thickBot="1" x14ac:dyDescent="0.3">
      <c r="A58" s="43">
        <v>48</v>
      </c>
      <c r="B58" s="44" t="s">
        <v>59</v>
      </c>
      <c r="C58" s="108" t="s">
        <v>136</v>
      </c>
      <c r="D58" s="109">
        <f>'CBA Rural'!I58</f>
        <v>2.25</v>
      </c>
      <c r="E58" s="110"/>
      <c r="F58" s="110"/>
      <c r="G58" s="110"/>
      <c r="H58" s="110">
        <v>1</v>
      </c>
      <c r="I58" s="110"/>
      <c r="J58" s="110">
        <v>5</v>
      </c>
      <c r="K58" s="110"/>
      <c r="L58" s="110">
        <v>2</v>
      </c>
      <c r="M58" s="110">
        <v>1</v>
      </c>
      <c r="N58" s="111"/>
      <c r="O58" s="110">
        <v>2.75</v>
      </c>
      <c r="P58" s="110">
        <v>2</v>
      </c>
      <c r="Q58" s="110">
        <v>1</v>
      </c>
      <c r="R58" s="110"/>
      <c r="S58" s="110"/>
      <c r="T58" s="111">
        <v>3</v>
      </c>
      <c r="U58" s="112"/>
      <c r="V58" s="112"/>
      <c r="W58" s="110"/>
      <c r="X58" s="112">
        <v>1</v>
      </c>
    </row>
    <row r="59" spans="1:24" ht="15.75" thickBot="1" x14ac:dyDescent="0.3">
      <c r="A59" s="43">
        <v>49</v>
      </c>
      <c r="B59" s="44" t="s">
        <v>84</v>
      </c>
      <c r="C59" s="108" t="s">
        <v>146</v>
      </c>
      <c r="D59" s="109">
        <f>'CBA Rural'!I59</f>
        <v>16</v>
      </c>
      <c r="E59" s="110">
        <v>16</v>
      </c>
      <c r="F59" s="110"/>
      <c r="G59" s="110"/>
      <c r="H59" s="110"/>
      <c r="I59" s="110"/>
      <c r="J59" s="110"/>
      <c r="K59" s="110"/>
      <c r="L59" s="110">
        <v>19</v>
      </c>
      <c r="M59" s="110"/>
      <c r="N59" s="111"/>
      <c r="O59" s="110">
        <v>14.5</v>
      </c>
      <c r="P59" s="110"/>
      <c r="Q59" s="110"/>
      <c r="R59" s="110">
        <v>22.5</v>
      </c>
      <c r="S59" s="110"/>
      <c r="T59" s="111">
        <v>5</v>
      </c>
      <c r="U59" s="112"/>
      <c r="V59" s="112"/>
      <c r="W59" s="110"/>
      <c r="X59" s="112">
        <v>15</v>
      </c>
    </row>
    <row r="60" spans="1:24" ht="15.75" thickBot="1" x14ac:dyDescent="0.3">
      <c r="A60" s="43">
        <v>50</v>
      </c>
      <c r="B60" s="44" t="s">
        <v>60</v>
      </c>
      <c r="C60" s="108" t="s">
        <v>137</v>
      </c>
      <c r="D60" s="109">
        <f>'CBA Rural'!I60</f>
        <v>4.083333333333333</v>
      </c>
      <c r="E60" s="110"/>
      <c r="F60" s="110"/>
      <c r="G60" s="110"/>
      <c r="H60" s="110"/>
      <c r="I60" s="110"/>
      <c r="J60" s="110"/>
      <c r="K60" s="110">
        <v>4.5</v>
      </c>
      <c r="L60" s="110"/>
      <c r="M60" s="110">
        <v>4.5</v>
      </c>
      <c r="N60" s="111"/>
      <c r="O60" s="110">
        <v>4.25</v>
      </c>
      <c r="P60" s="110">
        <v>4</v>
      </c>
      <c r="Q60" s="110">
        <v>4.5</v>
      </c>
      <c r="R60" s="110">
        <v>4</v>
      </c>
      <c r="S60" s="110">
        <v>4.5</v>
      </c>
      <c r="T60" s="111"/>
      <c r="U60" s="112"/>
      <c r="V60" s="112"/>
      <c r="W60" s="110"/>
      <c r="X60" s="112"/>
    </row>
    <row r="61" spans="1:24" ht="15.75" thickBot="1" x14ac:dyDescent="0.3">
      <c r="A61" s="43">
        <v>51</v>
      </c>
      <c r="B61" s="44" t="s">
        <v>62</v>
      </c>
      <c r="C61" s="108" t="s">
        <v>139</v>
      </c>
      <c r="D61" s="109">
        <f>'CBA Rural'!I61</f>
        <v>5.083333333333333</v>
      </c>
      <c r="E61" s="110">
        <v>5</v>
      </c>
      <c r="F61" s="110">
        <v>5</v>
      </c>
      <c r="G61" s="110">
        <v>5</v>
      </c>
      <c r="H61" s="110">
        <v>5</v>
      </c>
      <c r="I61" s="110">
        <v>5</v>
      </c>
      <c r="J61" s="110">
        <v>4.6666670000000003</v>
      </c>
      <c r="K61" s="110">
        <v>5</v>
      </c>
      <c r="L61" s="110">
        <v>5</v>
      </c>
      <c r="M61" s="110">
        <v>5</v>
      </c>
      <c r="N61" s="111">
        <v>6</v>
      </c>
      <c r="O61" s="110">
        <v>5</v>
      </c>
      <c r="P61" s="110">
        <v>5</v>
      </c>
      <c r="Q61" s="110">
        <v>4</v>
      </c>
      <c r="R61" s="110">
        <v>5</v>
      </c>
      <c r="S61" s="110">
        <v>5</v>
      </c>
      <c r="T61" s="111">
        <v>5</v>
      </c>
      <c r="U61" s="112">
        <v>4.5</v>
      </c>
      <c r="V61" s="112">
        <v>5</v>
      </c>
      <c r="W61" s="110">
        <v>6</v>
      </c>
      <c r="X61" s="112">
        <v>4</v>
      </c>
    </row>
    <row r="62" spans="1:24" ht="15.75" thickBot="1" x14ac:dyDescent="0.3">
      <c r="A62" s="43">
        <v>52</v>
      </c>
      <c r="B62" s="44" t="s">
        <v>63</v>
      </c>
      <c r="C62" s="108" t="s">
        <v>122</v>
      </c>
      <c r="D62" s="109">
        <f>'CBA Rural'!I62</f>
        <v>1.3333333333333333</v>
      </c>
      <c r="E62" s="110">
        <v>2</v>
      </c>
      <c r="F62" s="110">
        <v>1</v>
      </c>
      <c r="G62" s="110">
        <v>1.25</v>
      </c>
      <c r="H62" s="110">
        <v>1.5</v>
      </c>
      <c r="I62" s="110">
        <v>1</v>
      </c>
      <c r="J62" s="110">
        <v>1.0833330000000001</v>
      </c>
      <c r="K62" s="110">
        <v>1.5</v>
      </c>
      <c r="L62" s="110">
        <v>2.75</v>
      </c>
      <c r="M62" s="110">
        <v>1.26</v>
      </c>
      <c r="N62" s="111">
        <v>1.25</v>
      </c>
      <c r="O62" s="110">
        <v>1</v>
      </c>
      <c r="P62" s="110">
        <v>1.125</v>
      </c>
      <c r="Q62" s="110">
        <v>1.125</v>
      </c>
      <c r="R62" s="110">
        <v>1</v>
      </c>
      <c r="S62" s="110">
        <v>1</v>
      </c>
      <c r="T62" s="111">
        <v>1.5</v>
      </c>
      <c r="U62" s="112">
        <v>1</v>
      </c>
      <c r="V62" s="112">
        <v>1.5</v>
      </c>
      <c r="W62" s="110">
        <v>1.25</v>
      </c>
      <c r="X62" s="112">
        <v>1.5</v>
      </c>
    </row>
    <row r="63" spans="1:24" ht="15.75" thickBot="1" x14ac:dyDescent="0.3">
      <c r="A63" s="43">
        <v>53</v>
      </c>
      <c r="B63" s="44" t="s">
        <v>64</v>
      </c>
      <c r="C63" s="108" t="s">
        <v>140</v>
      </c>
      <c r="D63" s="109">
        <f>'CBA Rural'!I63</f>
        <v>3.1</v>
      </c>
      <c r="E63" s="110">
        <v>3.5</v>
      </c>
      <c r="F63" s="110">
        <v>4</v>
      </c>
      <c r="G63" s="110">
        <v>4</v>
      </c>
      <c r="H63" s="110">
        <v>3</v>
      </c>
      <c r="I63" s="110">
        <v>3.5</v>
      </c>
      <c r="J63" s="110"/>
      <c r="K63" s="110">
        <v>4</v>
      </c>
      <c r="L63" s="110">
        <v>3</v>
      </c>
      <c r="M63" s="110"/>
      <c r="N63" s="111"/>
      <c r="O63" s="110">
        <v>2.75</v>
      </c>
      <c r="P63" s="110">
        <v>5</v>
      </c>
      <c r="Q63" s="110">
        <v>5</v>
      </c>
      <c r="R63" s="110"/>
      <c r="S63" s="110"/>
      <c r="T63" s="111">
        <v>3</v>
      </c>
      <c r="U63" s="112">
        <v>1.25</v>
      </c>
      <c r="V63" s="112">
        <v>3.5</v>
      </c>
      <c r="W63" s="110"/>
      <c r="X63" s="112">
        <v>3.5</v>
      </c>
    </row>
    <row r="64" spans="1:24" ht="15.75" thickBot="1" x14ac:dyDescent="0.3">
      <c r="A64" s="43">
        <v>54</v>
      </c>
      <c r="B64" s="44" t="s">
        <v>65</v>
      </c>
      <c r="C64" s="108" t="s">
        <v>141</v>
      </c>
      <c r="D64" s="109">
        <f>'CBA Rural'!I64</f>
        <v>1.125</v>
      </c>
      <c r="E64" s="110">
        <v>1</v>
      </c>
      <c r="F64" s="110">
        <v>1</v>
      </c>
      <c r="G64" s="110"/>
      <c r="H64" s="110">
        <v>1</v>
      </c>
      <c r="I64" s="110">
        <v>1</v>
      </c>
      <c r="J64" s="110">
        <v>1</v>
      </c>
      <c r="K64" s="110">
        <v>1</v>
      </c>
      <c r="L64" s="110">
        <v>1</v>
      </c>
      <c r="M64" s="110">
        <v>1</v>
      </c>
      <c r="N64" s="111">
        <v>1</v>
      </c>
      <c r="O64" s="110">
        <v>1</v>
      </c>
      <c r="P64" s="110">
        <v>1</v>
      </c>
      <c r="Q64" s="110">
        <v>1</v>
      </c>
      <c r="R64" s="110">
        <v>1</v>
      </c>
      <c r="S64" s="110">
        <v>1</v>
      </c>
      <c r="T64" s="111">
        <v>1</v>
      </c>
      <c r="U64" s="112">
        <v>1.25</v>
      </c>
      <c r="V64" s="112">
        <v>1</v>
      </c>
      <c r="W64" s="110">
        <v>1</v>
      </c>
      <c r="X64" s="112">
        <v>1</v>
      </c>
    </row>
    <row r="65" spans="1:24" ht="15.75" thickBot="1" x14ac:dyDescent="0.3">
      <c r="A65" s="43">
        <v>55</v>
      </c>
      <c r="B65" s="44" t="s">
        <v>66</v>
      </c>
      <c r="C65" s="108" t="s">
        <v>142</v>
      </c>
      <c r="D65" s="109">
        <f>'CBA Rural'!I65</f>
        <v>3.1875</v>
      </c>
      <c r="E65" s="110"/>
      <c r="F65" s="110">
        <v>5</v>
      </c>
      <c r="G65" s="110">
        <v>4</v>
      </c>
      <c r="H65" s="110">
        <v>4</v>
      </c>
      <c r="I65" s="110">
        <v>5</v>
      </c>
      <c r="J65" s="110"/>
      <c r="K65" s="110">
        <v>3.5</v>
      </c>
      <c r="L65" s="110">
        <v>3</v>
      </c>
      <c r="M65" s="110">
        <v>4</v>
      </c>
      <c r="N65" s="111"/>
      <c r="O65" s="110">
        <v>3</v>
      </c>
      <c r="P65" s="110">
        <v>5</v>
      </c>
      <c r="Q65" s="110">
        <v>3.5</v>
      </c>
      <c r="R65" s="110">
        <v>5</v>
      </c>
      <c r="S65" s="110"/>
      <c r="T65" s="111">
        <v>4</v>
      </c>
      <c r="U65" s="112"/>
      <c r="V65" s="112">
        <v>5</v>
      </c>
      <c r="W65" s="110"/>
      <c r="X65" s="112">
        <v>5</v>
      </c>
    </row>
    <row r="66" spans="1:24" ht="15.75" thickBot="1" x14ac:dyDescent="0.3">
      <c r="A66" s="43">
        <v>56</v>
      </c>
      <c r="B66" s="44" t="s">
        <v>67</v>
      </c>
      <c r="C66" s="108" t="s">
        <v>142</v>
      </c>
      <c r="D66" s="109">
        <f>'CBA Rural'!I66</f>
        <v>4.416666666666667</v>
      </c>
      <c r="E66" s="110"/>
      <c r="F66" s="110">
        <v>7</v>
      </c>
      <c r="G66" s="110">
        <v>8</v>
      </c>
      <c r="H66" s="110">
        <v>5</v>
      </c>
      <c r="I66" s="110">
        <v>8</v>
      </c>
      <c r="J66" s="110">
        <v>6</v>
      </c>
      <c r="K66" s="110">
        <v>3.5</v>
      </c>
      <c r="L66" s="110">
        <v>5</v>
      </c>
      <c r="M66" s="110">
        <v>8</v>
      </c>
      <c r="N66" s="111">
        <v>5</v>
      </c>
      <c r="O66" s="110">
        <v>8</v>
      </c>
      <c r="P66" s="110">
        <v>7</v>
      </c>
      <c r="Q66" s="110">
        <v>4.5</v>
      </c>
      <c r="R66" s="110">
        <v>7</v>
      </c>
      <c r="S66" s="110"/>
      <c r="T66" s="111">
        <v>7</v>
      </c>
      <c r="U66" s="112"/>
      <c r="V66" s="112"/>
      <c r="W66" s="110"/>
      <c r="X66" s="112">
        <v>8</v>
      </c>
    </row>
    <row r="67" spans="1:24" ht="15.75" thickBot="1" x14ac:dyDescent="0.3">
      <c r="A67" s="43">
        <v>57</v>
      </c>
      <c r="B67" s="44" t="s">
        <v>68</v>
      </c>
      <c r="C67" s="108" t="s">
        <v>143</v>
      </c>
      <c r="D67" s="109">
        <f>'CBA Rural'!I67</f>
        <v>19</v>
      </c>
      <c r="E67" s="110">
        <v>15</v>
      </c>
      <c r="F67" s="110">
        <v>15</v>
      </c>
      <c r="G67" s="110">
        <v>20</v>
      </c>
      <c r="H67" s="110"/>
      <c r="I67" s="110">
        <v>15</v>
      </c>
      <c r="J67" s="110"/>
      <c r="K67" s="110">
        <v>21.25</v>
      </c>
      <c r="L67" s="110">
        <v>30</v>
      </c>
      <c r="M67" s="110"/>
      <c r="N67" s="111">
        <v>20</v>
      </c>
      <c r="O67" s="110">
        <v>14</v>
      </c>
      <c r="P67" s="110">
        <v>25</v>
      </c>
      <c r="Q67" s="110">
        <v>20</v>
      </c>
      <c r="R67" s="110">
        <v>20</v>
      </c>
      <c r="S67" s="110">
        <v>29</v>
      </c>
      <c r="T67" s="111">
        <v>20</v>
      </c>
      <c r="U67" s="112">
        <v>16</v>
      </c>
      <c r="V67" s="112"/>
      <c r="W67" s="110"/>
      <c r="X67" s="112">
        <v>25</v>
      </c>
    </row>
    <row r="68" spans="1:24" ht="15.75" thickBot="1" x14ac:dyDescent="0.3">
      <c r="A68" s="43">
        <v>58</v>
      </c>
      <c r="B68" s="44" t="s">
        <v>69</v>
      </c>
      <c r="C68" s="108" t="s">
        <v>143</v>
      </c>
      <c r="D68" s="109">
        <f>'CBA Rural'!I68</f>
        <v>23.933333333333334</v>
      </c>
      <c r="E68" s="110">
        <v>15</v>
      </c>
      <c r="F68" s="110">
        <v>15</v>
      </c>
      <c r="G68" s="110">
        <v>25</v>
      </c>
      <c r="H68" s="110">
        <v>18</v>
      </c>
      <c r="I68" s="110">
        <v>25</v>
      </c>
      <c r="J68" s="110">
        <v>20</v>
      </c>
      <c r="K68" s="110">
        <v>20</v>
      </c>
      <c r="L68" s="110">
        <v>25</v>
      </c>
      <c r="M68" s="110"/>
      <c r="N68" s="111">
        <v>28</v>
      </c>
      <c r="O68" s="110">
        <v>16.5</v>
      </c>
      <c r="P68" s="110">
        <v>35</v>
      </c>
      <c r="Q68" s="110">
        <v>25</v>
      </c>
      <c r="R68" s="110">
        <v>25</v>
      </c>
      <c r="S68" s="110">
        <v>39</v>
      </c>
      <c r="T68" s="111">
        <v>25</v>
      </c>
      <c r="U68" s="112">
        <v>18</v>
      </c>
      <c r="V68" s="112"/>
      <c r="W68" s="110"/>
      <c r="X68" s="112">
        <v>25</v>
      </c>
    </row>
    <row r="69" spans="1:24" ht="15.75" thickBot="1" x14ac:dyDescent="0.3">
      <c r="A69" s="43">
        <v>59</v>
      </c>
      <c r="B69" s="44" t="s">
        <v>70</v>
      </c>
      <c r="C69" s="108" t="s">
        <v>124</v>
      </c>
      <c r="D69" s="109">
        <f>'CBA Rural'!I69</f>
        <v>9.625</v>
      </c>
      <c r="E69" s="110">
        <v>7</v>
      </c>
      <c r="F69" s="110">
        <v>10</v>
      </c>
      <c r="G69" s="110"/>
      <c r="H69" s="110"/>
      <c r="I69" s="110">
        <v>12</v>
      </c>
      <c r="J69" s="110"/>
      <c r="K69" s="110">
        <v>7</v>
      </c>
      <c r="L69" s="110">
        <v>10</v>
      </c>
      <c r="M69" s="110"/>
      <c r="N69" s="111">
        <v>12</v>
      </c>
      <c r="O69" s="110">
        <v>5</v>
      </c>
      <c r="P69" s="110">
        <v>8</v>
      </c>
      <c r="Q69" s="110">
        <v>9.3333333333333339</v>
      </c>
      <c r="R69" s="110">
        <v>10</v>
      </c>
      <c r="S69" s="110">
        <v>12.5</v>
      </c>
      <c r="T69" s="111">
        <v>10</v>
      </c>
      <c r="U69" s="112">
        <v>9</v>
      </c>
      <c r="V69" s="112"/>
      <c r="W69" s="110"/>
      <c r="X69" s="112">
        <v>15</v>
      </c>
    </row>
    <row r="70" spans="1:24" ht="15.75" thickBot="1" x14ac:dyDescent="0.3">
      <c r="A70" s="47">
        <v>60</v>
      </c>
      <c r="B70" s="48" t="s">
        <v>71</v>
      </c>
      <c r="C70" s="108" t="s">
        <v>124</v>
      </c>
      <c r="D70" s="109">
        <f>'CBA Rural'!I70</f>
        <v>8</v>
      </c>
      <c r="E70" s="110">
        <v>6</v>
      </c>
      <c r="F70" s="110"/>
      <c r="G70" s="110"/>
      <c r="H70" s="110"/>
      <c r="I70" s="110"/>
      <c r="J70" s="110"/>
      <c r="K70" s="110"/>
      <c r="L70" s="110">
        <v>10</v>
      </c>
      <c r="M70" s="110"/>
      <c r="N70" s="111"/>
      <c r="O70" s="110">
        <v>10</v>
      </c>
      <c r="P70" s="110"/>
      <c r="Q70" s="110"/>
      <c r="R70" s="110"/>
      <c r="S70" s="110"/>
      <c r="T70" s="111"/>
      <c r="U70" s="112"/>
      <c r="V70" s="112"/>
      <c r="W70" s="110"/>
      <c r="X70" s="112"/>
    </row>
    <row r="71" spans="1:24" x14ac:dyDescent="0.25">
      <c r="B71" s="27" t="s">
        <v>85</v>
      </c>
    </row>
  </sheetData>
  <mergeCells count="11">
    <mergeCell ref="B9:B10"/>
    <mergeCell ref="G8:J8"/>
    <mergeCell ref="K8:M8"/>
    <mergeCell ref="N8:P8"/>
    <mergeCell ref="Q8:U8"/>
    <mergeCell ref="V8:W8"/>
    <mergeCell ref="A6:X7"/>
    <mergeCell ref="A9:A10"/>
    <mergeCell ref="A8:B8"/>
    <mergeCell ref="C8:C9"/>
    <mergeCell ref="E8:F8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40177-4292-4578-A876-0C9302036961}">
  <dimension ref="A1:W71"/>
  <sheetViews>
    <sheetView workbookViewId="0">
      <selection activeCell="D1" sqref="D1"/>
    </sheetView>
  </sheetViews>
  <sheetFormatPr baseColWidth="10" defaultRowHeight="15" x14ac:dyDescent="0.25"/>
  <cols>
    <col min="1" max="1" width="64.28515625" bestFit="1" customWidth="1"/>
    <col min="2" max="2" width="13.5703125" bestFit="1" customWidth="1"/>
    <col min="3" max="3" width="15.7109375" bestFit="1" customWidth="1"/>
    <col min="4" max="4" width="15.85546875" bestFit="1" customWidth="1"/>
    <col min="5" max="5" width="18.42578125" bestFit="1" customWidth="1"/>
    <col min="6" max="7" width="14" bestFit="1" customWidth="1"/>
    <col min="9" max="9" width="19.5703125" bestFit="1" customWidth="1"/>
    <col min="10" max="10" width="7.85546875" bestFit="1" customWidth="1"/>
    <col min="11" max="11" width="8.140625" bestFit="1" customWidth="1"/>
    <col min="14" max="14" width="19.5703125" bestFit="1" customWidth="1"/>
    <col min="16" max="16" width="13.7109375" bestFit="1" customWidth="1"/>
    <col min="17" max="17" width="17.140625" bestFit="1" customWidth="1"/>
    <col min="18" max="18" width="14.28515625" bestFit="1" customWidth="1"/>
    <col min="19" max="19" width="13.5703125" bestFit="1" customWidth="1"/>
    <col min="21" max="21" width="18.140625" bestFit="1" customWidth="1"/>
    <col min="22" max="22" width="15.140625" bestFit="1" customWidth="1"/>
  </cols>
  <sheetData>
    <row r="1" spans="1:23" ht="18.75" x14ac:dyDescent="0.3">
      <c r="A1" s="101" t="s">
        <v>221</v>
      </c>
      <c r="B1" s="101" t="s">
        <v>237</v>
      </c>
      <c r="C1" s="101" t="s">
        <v>98</v>
      </c>
      <c r="D1" s="101" t="s">
        <v>99</v>
      </c>
      <c r="E1" s="101" t="s">
        <v>222</v>
      </c>
      <c r="F1" s="101" t="s">
        <v>101</v>
      </c>
      <c r="G1" s="101" t="s">
        <v>100</v>
      </c>
      <c r="H1" s="101" t="s">
        <v>108</v>
      </c>
      <c r="I1" s="101" t="s">
        <v>116</v>
      </c>
      <c r="J1" s="101" t="s">
        <v>102</v>
      </c>
      <c r="K1" s="101" t="s">
        <v>104</v>
      </c>
      <c r="L1" s="101" t="s">
        <v>105</v>
      </c>
      <c r="M1" s="101" t="s">
        <v>223</v>
      </c>
      <c r="N1" s="101" t="s">
        <v>110</v>
      </c>
      <c r="O1" s="101" t="s">
        <v>224</v>
      </c>
      <c r="P1" s="101" t="s">
        <v>111</v>
      </c>
      <c r="Q1" s="101" t="s">
        <v>225</v>
      </c>
      <c r="R1" s="101" t="s">
        <v>112</v>
      </c>
      <c r="S1" s="101" t="s">
        <v>106</v>
      </c>
      <c r="T1" s="101" t="s">
        <v>226</v>
      </c>
      <c r="U1" s="103" t="s">
        <v>227</v>
      </c>
      <c r="V1" s="104" t="s">
        <v>228</v>
      </c>
      <c r="W1" s="104" t="s">
        <v>103</v>
      </c>
    </row>
    <row r="2" spans="1:23" ht="15.75" x14ac:dyDescent="0.25">
      <c r="A2" s="100" t="s">
        <v>238</v>
      </c>
      <c r="B2" s="102"/>
      <c r="C2" s="102">
        <v>131</v>
      </c>
      <c r="D2" s="102">
        <v>132</v>
      </c>
      <c r="E2" s="102">
        <v>1310</v>
      </c>
      <c r="F2" s="102">
        <v>134</v>
      </c>
      <c r="G2" s="102">
        <v>133</v>
      </c>
      <c r="H2" s="102">
        <v>1311</v>
      </c>
      <c r="I2" s="102">
        <v>1319</v>
      </c>
      <c r="J2" s="102">
        <v>135</v>
      </c>
      <c r="K2" s="102">
        <v>137</v>
      </c>
      <c r="L2" s="102">
        <v>138</v>
      </c>
      <c r="M2" s="102">
        <v>1321</v>
      </c>
      <c r="N2" s="102">
        <v>1313</v>
      </c>
      <c r="O2" s="102">
        <v>1320</v>
      </c>
      <c r="P2" s="102">
        <v>1314</v>
      </c>
      <c r="Q2" s="102">
        <v>1312</v>
      </c>
      <c r="R2" s="102">
        <v>1315</v>
      </c>
      <c r="S2" s="102">
        <v>139</v>
      </c>
      <c r="T2" s="102">
        <v>1316</v>
      </c>
      <c r="U2" s="102">
        <v>1317</v>
      </c>
      <c r="V2" s="102">
        <v>1318</v>
      </c>
      <c r="W2" s="102">
        <v>136</v>
      </c>
    </row>
    <row r="3" spans="1:23" ht="15.75" x14ac:dyDescent="0.25">
      <c r="A3" s="100" t="s">
        <v>239</v>
      </c>
      <c r="B3" s="102"/>
      <c r="C3" s="102">
        <v>21</v>
      </c>
      <c r="D3" s="102">
        <v>22</v>
      </c>
      <c r="E3" s="102">
        <v>210</v>
      </c>
      <c r="F3" s="102">
        <v>24</v>
      </c>
      <c r="G3" s="102">
        <v>23</v>
      </c>
      <c r="H3" s="102">
        <v>211</v>
      </c>
      <c r="I3" s="102">
        <v>219</v>
      </c>
      <c r="J3" s="102">
        <v>25</v>
      </c>
      <c r="K3" s="102">
        <v>27</v>
      </c>
      <c r="L3" s="102">
        <v>28</v>
      </c>
      <c r="M3" s="102">
        <v>221</v>
      </c>
      <c r="N3" s="102">
        <v>213</v>
      </c>
      <c r="O3" s="102">
        <v>220</v>
      </c>
      <c r="P3" s="102">
        <v>214</v>
      </c>
      <c r="Q3" s="102">
        <v>212</v>
      </c>
      <c r="R3" s="102">
        <v>215</v>
      </c>
      <c r="S3" s="102">
        <v>29</v>
      </c>
      <c r="T3" s="102">
        <v>216</v>
      </c>
      <c r="U3" s="102">
        <v>217</v>
      </c>
      <c r="V3" s="102">
        <v>218</v>
      </c>
      <c r="W3" s="102">
        <v>26</v>
      </c>
    </row>
    <row r="4" spans="1:23" ht="15.75" x14ac:dyDescent="0.25">
      <c r="A4" s="100" t="s">
        <v>240</v>
      </c>
      <c r="B4" s="102"/>
      <c r="C4" s="102">
        <v>51</v>
      </c>
      <c r="D4" s="102">
        <v>52</v>
      </c>
      <c r="E4" s="102">
        <v>510</v>
      </c>
      <c r="F4" s="102">
        <v>54</v>
      </c>
      <c r="G4" s="102">
        <v>53</v>
      </c>
      <c r="H4" s="102">
        <v>511</v>
      </c>
      <c r="I4" s="102">
        <v>519</v>
      </c>
      <c r="J4" s="102">
        <v>55</v>
      </c>
      <c r="K4" s="102">
        <v>57</v>
      </c>
      <c r="L4" s="102">
        <v>58</v>
      </c>
      <c r="M4" s="102">
        <v>521</v>
      </c>
      <c r="N4" s="102">
        <v>513</v>
      </c>
      <c r="O4" s="102">
        <v>520</v>
      </c>
      <c r="P4" s="102">
        <v>514</v>
      </c>
      <c r="Q4" s="102">
        <v>512</v>
      </c>
      <c r="R4" s="102">
        <v>515</v>
      </c>
      <c r="S4" s="102">
        <v>59</v>
      </c>
      <c r="T4" s="102">
        <v>516</v>
      </c>
      <c r="U4" s="102">
        <v>517</v>
      </c>
      <c r="V4" s="102">
        <v>518</v>
      </c>
      <c r="W4" s="102">
        <v>56</v>
      </c>
    </row>
    <row r="5" spans="1:23" ht="15.75" x14ac:dyDescent="0.25">
      <c r="A5" s="100" t="s">
        <v>241</v>
      </c>
      <c r="B5" s="102"/>
      <c r="C5" s="102">
        <v>61</v>
      </c>
      <c r="D5" s="102">
        <v>62</v>
      </c>
      <c r="E5" s="102">
        <v>610</v>
      </c>
      <c r="F5" s="102">
        <v>64</v>
      </c>
      <c r="G5" s="102">
        <v>63</v>
      </c>
      <c r="H5" s="102">
        <v>611</v>
      </c>
      <c r="I5" s="102">
        <v>619</v>
      </c>
      <c r="J5" s="102">
        <v>65</v>
      </c>
      <c r="K5" s="102">
        <v>67</v>
      </c>
      <c r="L5" s="102">
        <v>68</v>
      </c>
      <c r="M5" s="102">
        <v>621</v>
      </c>
      <c r="N5" s="102">
        <v>613</v>
      </c>
      <c r="O5" s="102">
        <v>620</v>
      </c>
      <c r="P5" s="102">
        <v>614</v>
      </c>
      <c r="Q5" s="102">
        <v>612</v>
      </c>
      <c r="R5" s="102">
        <v>615</v>
      </c>
      <c r="S5" s="102">
        <v>69</v>
      </c>
      <c r="T5" s="102">
        <v>616</v>
      </c>
      <c r="U5" s="102">
        <v>617</v>
      </c>
      <c r="V5" s="102">
        <v>618</v>
      </c>
      <c r="W5" s="102">
        <v>66</v>
      </c>
    </row>
    <row r="6" spans="1:23" ht="15.75" x14ac:dyDescent="0.25">
      <c r="A6" s="100" t="s">
        <v>242</v>
      </c>
      <c r="B6" s="102"/>
      <c r="C6" s="102">
        <v>1</v>
      </c>
      <c r="D6" s="102">
        <v>2</v>
      </c>
      <c r="E6" s="102">
        <v>10</v>
      </c>
      <c r="F6" s="102">
        <v>4</v>
      </c>
      <c r="G6" s="102">
        <v>3</v>
      </c>
      <c r="H6" s="102">
        <v>11</v>
      </c>
      <c r="I6" s="102">
        <v>19</v>
      </c>
      <c r="J6" s="102">
        <v>5</v>
      </c>
      <c r="K6" s="102">
        <v>7</v>
      </c>
      <c r="L6" s="102">
        <v>8</v>
      </c>
      <c r="M6" s="102">
        <v>21</v>
      </c>
      <c r="N6" s="102">
        <v>13</v>
      </c>
      <c r="O6" s="102">
        <v>20</v>
      </c>
      <c r="P6" s="102">
        <v>14</v>
      </c>
      <c r="Q6" s="102">
        <v>12</v>
      </c>
      <c r="R6" s="102">
        <v>15</v>
      </c>
      <c r="S6" s="102">
        <v>9</v>
      </c>
      <c r="T6" s="102">
        <v>16</v>
      </c>
      <c r="U6" s="102">
        <v>17</v>
      </c>
      <c r="V6" s="102">
        <v>18</v>
      </c>
      <c r="W6" s="102">
        <v>6</v>
      </c>
    </row>
    <row r="7" spans="1:23" ht="15.75" x14ac:dyDescent="0.25">
      <c r="A7" s="100" t="s">
        <v>243</v>
      </c>
      <c r="B7" s="102"/>
      <c r="C7" s="102">
        <v>1</v>
      </c>
      <c r="D7" s="102">
        <v>2</v>
      </c>
      <c r="E7" s="102">
        <v>10</v>
      </c>
      <c r="F7" s="102">
        <v>4</v>
      </c>
      <c r="G7" s="102">
        <v>3</v>
      </c>
      <c r="H7" s="102">
        <v>11</v>
      </c>
      <c r="I7" s="102">
        <v>19</v>
      </c>
      <c r="J7" s="102">
        <v>5</v>
      </c>
      <c r="K7" s="102">
        <v>7</v>
      </c>
      <c r="L7" s="102">
        <v>8</v>
      </c>
      <c r="M7" s="102">
        <v>21</v>
      </c>
      <c r="N7" s="102">
        <v>13</v>
      </c>
      <c r="O7" s="102">
        <v>20</v>
      </c>
      <c r="P7" s="102">
        <v>14</v>
      </c>
      <c r="Q7" s="102">
        <v>12</v>
      </c>
      <c r="R7" s="102">
        <v>15</v>
      </c>
      <c r="S7" s="102">
        <v>9</v>
      </c>
      <c r="T7" s="102">
        <v>16</v>
      </c>
      <c r="U7" s="102">
        <v>17</v>
      </c>
      <c r="V7" s="102">
        <v>18</v>
      </c>
      <c r="W7" s="102">
        <v>6</v>
      </c>
    </row>
    <row r="8" spans="1:23" ht="15.75" x14ac:dyDescent="0.25">
      <c r="A8" s="100" t="s">
        <v>244</v>
      </c>
      <c r="B8" s="102"/>
      <c r="C8" s="102">
        <v>1</v>
      </c>
      <c r="D8" s="102">
        <v>2</v>
      </c>
      <c r="E8" s="102">
        <v>10</v>
      </c>
      <c r="F8" s="102">
        <v>4</v>
      </c>
      <c r="G8" s="102">
        <v>3</v>
      </c>
      <c r="H8" s="102">
        <v>11</v>
      </c>
      <c r="I8" s="102">
        <v>19</v>
      </c>
      <c r="J8" s="102">
        <v>5</v>
      </c>
      <c r="K8" s="102">
        <v>7</v>
      </c>
      <c r="L8" s="102">
        <v>8</v>
      </c>
      <c r="M8" s="102">
        <v>21</v>
      </c>
      <c r="N8" s="102">
        <v>13</v>
      </c>
      <c r="O8" s="102">
        <v>20</v>
      </c>
      <c r="P8" s="102">
        <v>14</v>
      </c>
      <c r="Q8" s="102">
        <v>12</v>
      </c>
      <c r="R8" s="102">
        <v>15</v>
      </c>
      <c r="S8" s="102">
        <v>9</v>
      </c>
      <c r="T8" s="102">
        <v>16</v>
      </c>
      <c r="U8" s="102">
        <v>17</v>
      </c>
      <c r="V8" s="102">
        <v>18</v>
      </c>
      <c r="W8" s="102">
        <v>6</v>
      </c>
    </row>
    <row r="9" spans="1:23" ht="15.75" x14ac:dyDescent="0.25">
      <c r="A9" s="100" t="s">
        <v>245</v>
      </c>
      <c r="B9" s="102"/>
      <c r="C9" s="102">
        <v>1</v>
      </c>
      <c r="D9" s="102">
        <v>2</v>
      </c>
      <c r="E9" s="102">
        <v>10</v>
      </c>
      <c r="F9" s="102">
        <v>4</v>
      </c>
      <c r="G9" s="102">
        <v>3</v>
      </c>
      <c r="H9" s="102">
        <v>11</v>
      </c>
      <c r="I9" s="102">
        <v>19</v>
      </c>
      <c r="J9" s="102">
        <v>5</v>
      </c>
      <c r="K9" s="102">
        <v>7</v>
      </c>
      <c r="L9" s="102">
        <v>8</v>
      </c>
      <c r="M9" s="102">
        <v>21</v>
      </c>
      <c r="N9" s="102">
        <v>13</v>
      </c>
      <c r="O9" s="102">
        <v>20</v>
      </c>
      <c r="P9" s="102">
        <v>14</v>
      </c>
      <c r="Q9" s="102">
        <v>12</v>
      </c>
      <c r="R9" s="102">
        <v>15</v>
      </c>
      <c r="S9" s="102">
        <v>9</v>
      </c>
      <c r="T9" s="102">
        <v>16</v>
      </c>
      <c r="U9" s="102">
        <v>17</v>
      </c>
      <c r="V9" s="102">
        <v>18</v>
      </c>
      <c r="W9" s="102">
        <v>6</v>
      </c>
    </row>
    <row r="10" spans="1:23" ht="15.75" x14ac:dyDescent="0.25">
      <c r="A10" s="100" t="s">
        <v>246</v>
      </c>
      <c r="B10" s="102"/>
      <c r="C10" s="102">
        <v>1</v>
      </c>
      <c r="D10" s="102">
        <v>2</v>
      </c>
      <c r="E10" s="102">
        <v>10</v>
      </c>
      <c r="F10" s="102">
        <v>4</v>
      </c>
      <c r="G10" s="102">
        <v>3</v>
      </c>
      <c r="H10" s="102">
        <v>11</v>
      </c>
      <c r="I10" s="102">
        <v>19</v>
      </c>
      <c r="J10" s="102">
        <v>5</v>
      </c>
      <c r="K10" s="102">
        <v>7</v>
      </c>
      <c r="L10" s="102">
        <v>8</v>
      </c>
      <c r="M10" s="102">
        <v>21</v>
      </c>
      <c r="N10" s="102">
        <v>13</v>
      </c>
      <c r="O10" s="102">
        <v>20</v>
      </c>
      <c r="P10" s="102">
        <v>14</v>
      </c>
      <c r="Q10" s="102">
        <v>12</v>
      </c>
      <c r="R10" s="102">
        <v>15</v>
      </c>
      <c r="S10" s="102">
        <v>9</v>
      </c>
      <c r="T10" s="102">
        <v>16</v>
      </c>
      <c r="U10" s="102">
        <v>17</v>
      </c>
      <c r="V10" s="102">
        <v>18</v>
      </c>
      <c r="W10" s="102">
        <v>6</v>
      </c>
    </row>
    <row r="11" spans="1:23" ht="15.75" x14ac:dyDescent="0.25">
      <c r="A11" s="100" t="s">
        <v>247</v>
      </c>
      <c r="B11" s="102"/>
      <c r="C11" s="102">
        <v>1</v>
      </c>
      <c r="D11" s="102">
        <v>2</v>
      </c>
      <c r="E11" s="102">
        <v>10</v>
      </c>
      <c r="F11" s="102">
        <v>4</v>
      </c>
      <c r="G11" s="102">
        <v>3</v>
      </c>
      <c r="H11" s="102">
        <v>11</v>
      </c>
      <c r="I11" s="102">
        <v>19</v>
      </c>
      <c r="J11" s="102">
        <v>5</v>
      </c>
      <c r="K11" s="102">
        <v>7</v>
      </c>
      <c r="L11" s="102">
        <v>8</v>
      </c>
      <c r="M11" s="102">
        <v>21</v>
      </c>
      <c r="N11" s="102">
        <v>13</v>
      </c>
      <c r="O11" s="102">
        <v>20</v>
      </c>
      <c r="P11" s="102">
        <v>14</v>
      </c>
      <c r="Q11" s="102">
        <v>12</v>
      </c>
      <c r="R11" s="102">
        <v>15</v>
      </c>
      <c r="S11" s="102">
        <v>9</v>
      </c>
      <c r="T11" s="102">
        <v>16</v>
      </c>
      <c r="U11" s="102">
        <v>17</v>
      </c>
      <c r="V11" s="102">
        <v>18</v>
      </c>
      <c r="W11" s="102">
        <v>6</v>
      </c>
    </row>
    <row r="12" spans="1:23" ht="15.75" x14ac:dyDescent="0.25">
      <c r="A12" s="100" t="s">
        <v>248</v>
      </c>
      <c r="B12" s="102"/>
      <c r="C12" s="102">
        <v>1</v>
      </c>
      <c r="D12" s="102">
        <v>2</v>
      </c>
      <c r="E12" s="102">
        <v>10</v>
      </c>
      <c r="F12" s="102">
        <v>4</v>
      </c>
      <c r="G12" s="102">
        <v>3</v>
      </c>
      <c r="H12" s="102">
        <v>11</v>
      </c>
      <c r="I12" s="102">
        <v>19</v>
      </c>
      <c r="J12" s="102">
        <v>5</v>
      </c>
      <c r="K12" s="102">
        <v>7</v>
      </c>
      <c r="L12" s="102">
        <v>8</v>
      </c>
      <c r="M12" s="102">
        <v>21</v>
      </c>
      <c r="N12" s="102">
        <v>13</v>
      </c>
      <c r="O12" s="102">
        <v>20</v>
      </c>
      <c r="P12" s="102">
        <v>14</v>
      </c>
      <c r="Q12" s="102">
        <v>12</v>
      </c>
      <c r="R12" s="102">
        <v>15</v>
      </c>
      <c r="S12" s="102">
        <v>9</v>
      </c>
      <c r="T12" s="102">
        <v>16</v>
      </c>
      <c r="U12" s="102">
        <v>17</v>
      </c>
      <c r="V12" s="102">
        <v>18</v>
      </c>
      <c r="W12" s="102">
        <v>6</v>
      </c>
    </row>
    <row r="13" spans="1:23" ht="15.75" x14ac:dyDescent="0.25">
      <c r="A13" s="100" t="s">
        <v>249</v>
      </c>
      <c r="B13" s="102"/>
      <c r="C13" s="102">
        <v>1</v>
      </c>
      <c r="D13" s="102">
        <v>2</v>
      </c>
      <c r="E13" s="102">
        <v>10</v>
      </c>
      <c r="F13" s="102">
        <v>4</v>
      </c>
      <c r="G13" s="102">
        <v>3</v>
      </c>
      <c r="H13" s="102">
        <v>11</v>
      </c>
      <c r="I13" s="102">
        <v>19</v>
      </c>
      <c r="J13" s="102">
        <v>5</v>
      </c>
      <c r="K13" s="102">
        <v>7</v>
      </c>
      <c r="L13" s="102">
        <v>8</v>
      </c>
      <c r="M13" s="102">
        <v>21</v>
      </c>
      <c r="N13" s="102">
        <v>13</v>
      </c>
      <c r="O13" s="102">
        <v>20</v>
      </c>
      <c r="P13" s="102">
        <v>14</v>
      </c>
      <c r="Q13" s="102">
        <v>12</v>
      </c>
      <c r="R13" s="102">
        <v>15</v>
      </c>
      <c r="S13" s="102">
        <v>9</v>
      </c>
      <c r="T13" s="102">
        <v>16</v>
      </c>
      <c r="U13" s="102">
        <v>17</v>
      </c>
      <c r="V13" s="102">
        <v>18</v>
      </c>
      <c r="W13" s="102">
        <v>6</v>
      </c>
    </row>
    <row r="14" spans="1:23" ht="15.75" x14ac:dyDescent="0.25">
      <c r="A14" s="100" t="s">
        <v>250</v>
      </c>
      <c r="B14" s="102"/>
      <c r="C14" s="102">
        <v>1</v>
      </c>
      <c r="D14" s="102">
        <v>2</v>
      </c>
      <c r="E14" s="102">
        <v>10</v>
      </c>
      <c r="F14" s="102">
        <v>4</v>
      </c>
      <c r="G14" s="102">
        <v>3</v>
      </c>
      <c r="H14" s="102">
        <v>11</v>
      </c>
      <c r="I14" s="102">
        <v>19</v>
      </c>
      <c r="J14" s="102">
        <v>5</v>
      </c>
      <c r="K14" s="102">
        <v>7</v>
      </c>
      <c r="L14" s="102">
        <v>8</v>
      </c>
      <c r="M14" s="102">
        <v>21</v>
      </c>
      <c r="N14" s="102">
        <v>13</v>
      </c>
      <c r="O14" s="102">
        <v>20</v>
      </c>
      <c r="P14" s="102">
        <v>14</v>
      </c>
      <c r="Q14" s="102">
        <v>12</v>
      </c>
      <c r="R14" s="102">
        <v>15</v>
      </c>
      <c r="S14" s="102">
        <v>9</v>
      </c>
      <c r="T14" s="102">
        <v>16</v>
      </c>
      <c r="U14" s="102">
        <v>17</v>
      </c>
      <c r="V14" s="102">
        <v>18</v>
      </c>
      <c r="W14" s="102">
        <v>6</v>
      </c>
    </row>
    <row r="15" spans="1:23" ht="15.75" x14ac:dyDescent="0.25">
      <c r="A15" s="100" t="s">
        <v>251</v>
      </c>
      <c r="B15" s="102"/>
      <c r="C15" s="102">
        <v>1</v>
      </c>
      <c r="D15" s="102">
        <v>2</v>
      </c>
      <c r="E15" s="102">
        <v>10</v>
      </c>
      <c r="F15" s="102">
        <v>4</v>
      </c>
      <c r="G15" s="102">
        <v>3</v>
      </c>
      <c r="H15" s="102">
        <v>11</v>
      </c>
      <c r="I15" s="102">
        <v>19</v>
      </c>
      <c r="J15" s="102">
        <v>5</v>
      </c>
      <c r="K15" s="102">
        <v>7</v>
      </c>
      <c r="L15" s="102">
        <v>8</v>
      </c>
      <c r="M15" s="102">
        <v>21</v>
      </c>
      <c r="N15" s="102">
        <v>13</v>
      </c>
      <c r="O15" s="102">
        <v>20</v>
      </c>
      <c r="P15" s="102">
        <v>14</v>
      </c>
      <c r="Q15" s="102">
        <v>12</v>
      </c>
      <c r="R15" s="102">
        <v>15</v>
      </c>
      <c r="S15" s="102">
        <v>9</v>
      </c>
      <c r="T15" s="102">
        <v>16</v>
      </c>
      <c r="U15" s="102">
        <v>17</v>
      </c>
      <c r="V15" s="102">
        <v>18</v>
      </c>
      <c r="W15" s="102">
        <v>6</v>
      </c>
    </row>
    <row r="16" spans="1:23" ht="15.75" x14ac:dyDescent="0.25">
      <c r="A16" s="100" t="s">
        <v>252</v>
      </c>
      <c r="B16" s="102"/>
      <c r="C16" s="102">
        <v>1</v>
      </c>
      <c r="D16" s="102">
        <v>2</v>
      </c>
      <c r="E16" s="102">
        <v>10</v>
      </c>
      <c r="F16" s="102">
        <v>4</v>
      </c>
      <c r="G16" s="102">
        <v>3</v>
      </c>
      <c r="H16" s="102">
        <v>11</v>
      </c>
      <c r="I16" s="102">
        <v>19</v>
      </c>
      <c r="J16" s="102">
        <v>5</v>
      </c>
      <c r="K16" s="102">
        <v>7</v>
      </c>
      <c r="L16" s="102">
        <v>8</v>
      </c>
      <c r="M16" s="102">
        <v>21</v>
      </c>
      <c r="N16" s="102">
        <v>13</v>
      </c>
      <c r="O16" s="102">
        <v>20</v>
      </c>
      <c r="P16" s="102">
        <v>14</v>
      </c>
      <c r="Q16" s="102">
        <v>12</v>
      </c>
      <c r="R16" s="102">
        <v>15</v>
      </c>
      <c r="S16" s="102">
        <v>9</v>
      </c>
      <c r="T16" s="102">
        <v>16</v>
      </c>
      <c r="U16" s="102">
        <v>17</v>
      </c>
      <c r="V16" s="102">
        <v>18</v>
      </c>
      <c r="W16" s="102">
        <v>6</v>
      </c>
    </row>
    <row r="17" spans="1:23" ht="15.75" x14ac:dyDescent="0.25">
      <c r="A17" s="100" t="s">
        <v>253</v>
      </c>
      <c r="B17" s="102"/>
      <c r="C17" s="102">
        <v>1</v>
      </c>
      <c r="D17" s="102">
        <v>2</v>
      </c>
      <c r="E17" s="102">
        <v>10</v>
      </c>
      <c r="F17" s="102">
        <v>4</v>
      </c>
      <c r="G17" s="102">
        <v>3</v>
      </c>
      <c r="H17" s="102">
        <v>11</v>
      </c>
      <c r="I17" s="102">
        <v>19</v>
      </c>
      <c r="J17" s="102">
        <v>5</v>
      </c>
      <c r="K17" s="102">
        <v>7</v>
      </c>
      <c r="L17" s="102">
        <v>8</v>
      </c>
      <c r="M17" s="102">
        <v>21</v>
      </c>
      <c r="N17" s="102">
        <v>13</v>
      </c>
      <c r="O17" s="102">
        <v>20</v>
      </c>
      <c r="P17" s="102">
        <v>14</v>
      </c>
      <c r="Q17" s="102">
        <v>12</v>
      </c>
      <c r="R17" s="102">
        <v>15</v>
      </c>
      <c r="S17" s="102">
        <v>9</v>
      </c>
      <c r="T17" s="102">
        <v>16</v>
      </c>
      <c r="U17" s="102">
        <v>17</v>
      </c>
      <c r="V17" s="102">
        <v>18</v>
      </c>
      <c r="W17" s="102">
        <v>6</v>
      </c>
    </row>
    <row r="18" spans="1:23" ht="15.75" x14ac:dyDescent="0.25">
      <c r="A18" s="100" t="s">
        <v>254</v>
      </c>
      <c r="B18" s="102"/>
      <c r="C18" s="102">
        <v>1</v>
      </c>
      <c r="D18" s="102">
        <v>2</v>
      </c>
      <c r="E18" s="102">
        <v>10</v>
      </c>
      <c r="F18" s="102">
        <v>4</v>
      </c>
      <c r="G18" s="102">
        <v>3</v>
      </c>
      <c r="H18" s="102">
        <v>11</v>
      </c>
      <c r="I18" s="102">
        <v>19</v>
      </c>
      <c r="J18" s="102">
        <v>5</v>
      </c>
      <c r="K18" s="102">
        <v>7</v>
      </c>
      <c r="L18" s="102">
        <v>8</v>
      </c>
      <c r="M18" s="102">
        <v>21</v>
      </c>
      <c r="N18" s="102">
        <v>13</v>
      </c>
      <c r="O18" s="102">
        <v>20</v>
      </c>
      <c r="P18" s="102">
        <v>14</v>
      </c>
      <c r="Q18" s="102">
        <v>12</v>
      </c>
      <c r="R18" s="102">
        <v>15</v>
      </c>
      <c r="S18" s="102">
        <v>9</v>
      </c>
      <c r="T18" s="102">
        <v>16</v>
      </c>
      <c r="U18" s="102">
        <v>17</v>
      </c>
      <c r="V18" s="102">
        <v>18</v>
      </c>
      <c r="W18" s="102">
        <v>6</v>
      </c>
    </row>
    <row r="19" spans="1:23" ht="15.75" x14ac:dyDescent="0.25">
      <c r="A19" s="100" t="s">
        <v>255</v>
      </c>
      <c r="B19" s="102"/>
      <c r="C19" s="102">
        <v>1</v>
      </c>
      <c r="D19" s="102">
        <v>2</v>
      </c>
      <c r="E19" s="102">
        <v>10</v>
      </c>
      <c r="F19" s="102">
        <v>4</v>
      </c>
      <c r="G19" s="102">
        <v>3</v>
      </c>
      <c r="H19" s="102">
        <v>11</v>
      </c>
      <c r="I19" s="102">
        <v>19</v>
      </c>
      <c r="J19" s="102">
        <v>5</v>
      </c>
      <c r="K19" s="102">
        <v>7</v>
      </c>
      <c r="L19" s="102">
        <v>8</v>
      </c>
      <c r="M19" s="102">
        <v>21</v>
      </c>
      <c r="N19" s="102">
        <v>13</v>
      </c>
      <c r="O19" s="102">
        <v>20</v>
      </c>
      <c r="P19" s="102">
        <v>14</v>
      </c>
      <c r="Q19" s="102">
        <v>12</v>
      </c>
      <c r="R19" s="102">
        <v>15</v>
      </c>
      <c r="S19" s="102">
        <v>9</v>
      </c>
      <c r="T19" s="102">
        <v>16</v>
      </c>
      <c r="U19" s="102">
        <v>17</v>
      </c>
      <c r="V19" s="102">
        <v>18</v>
      </c>
      <c r="W19" s="102">
        <v>6</v>
      </c>
    </row>
    <row r="20" spans="1:23" ht="15.75" x14ac:dyDescent="0.25">
      <c r="A20" s="100" t="s">
        <v>256</v>
      </c>
      <c r="B20" s="102"/>
      <c r="C20" s="102">
        <v>1</v>
      </c>
      <c r="D20" s="102">
        <v>2</v>
      </c>
      <c r="E20" s="102">
        <v>10</v>
      </c>
      <c r="F20" s="102">
        <v>4</v>
      </c>
      <c r="G20" s="102">
        <v>3</v>
      </c>
      <c r="H20" s="102">
        <v>11</v>
      </c>
      <c r="I20" s="102">
        <v>19</v>
      </c>
      <c r="J20" s="102">
        <v>5</v>
      </c>
      <c r="K20" s="102">
        <v>7</v>
      </c>
      <c r="L20" s="102">
        <v>8</v>
      </c>
      <c r="M20" s="102">
        <v>21</v>
      </c>
      <c r="N20" s="102">
        <v>13</v>
      </c>
      <c r="O20" s="102">
        <v>20</v>
      </c>
      <c r="P20" s="102">
        <v>14</v>
      </c>
      <c r="Q20" s="102">
        <v>12</v>
      </c>
      <c r="R20" s="102">
        <v>15</v>
      </c>
      <c r="S20" s="102">
        <v>9</v>
      </c>
      <c r="T20" s="102">
        <v>16</v>
      </c>
      <c r="U20" s="102">
        <v>17</v>
      </c>
      <c r="V20" s="102">
        <v>18</v>
      </c>
      <c r="W20" s="102">
        <v>6</v>
      </c>
    </row>
    <row r="21" spans="1:23" ht="15.75" x14ac:dyDescent="0.25">
      <c r="A21" s="100" t="s">
        <v>257</v>
      </c>
      <c r="B21" s="102"/>
      <c r="C21" s="102">
        <v>121</v>
      </c>
      <c r="D21" s="102">
        <v>122</v>
      </c>
      <c r="E21" s="102">
        <v>1210</v>
      </c>
      <c r="F21" s="102">
        <v>124</v>
      </c>
      <c r="G21" s="102">
        <v>123</v>
      </c>
      <c r="H21" s="102">
        <v>1211</v>
      </c>
      <c r="I21" s="102">
        <v>1219</v>
      </c>
      <c r="J21" s="102">
        <v>125</v>
      </c>
      <c r="K21" s="102">
        <v>127</v>
      </c>
      <c r="L21" s="102">
        <v>128</v>
      </c>
      <c r="M21" s="102">
        <v>1221</v>
      </c>
      <c r="N21" s="102">
        <v>1213</v>
      </c>
      <c r="O21" s="102">
        <v>1220</v>
      </c>
      <c r="P21" s="102">
        <v>1214</v>
      </c>
      <c r="Q21" s="102">
        <v>1212</v>
      </c>
      <c r="R21" s="102">
        <v>1215</v>
      </c>
      <c r="S21" s="102">
        <v>129</v>
      </c>
      <c r="T21" s="102">
        <v>1216</v>
      </c>
      <c r="U21" s="102">
        <v>1217</v>
      </c>
      <c r="V21" s="102">
        <v>1218</v>
      </c>
      <c r="W21" s="102">
        <v>126</v>
      </c>
    </row>
    <row r="22" spans="1:23" ht="15.75" x14ac:dyDescent="0.25">
      <c r="A22" s="100" t="s">
        <v>258</v>
      </c>
      <c r="B22" s="102"/>
      <c r="C22" s="102">
        <v>101</v>
      </c>
      <c r="D22" s="102">
        <v>102</v>
      </c>
      <c r="E22" s="102">
        <v>1010</v>
      </c>
      <c r="F22" s="102">
        <v>104</v>
      </c>
      <c r="G22" s="102">
        <v>103</v>
      </c>
      <c r="H22" s="102">
        <v>1011</v>
      </c>
      <c r="I22" s="102">
        <v>1019</v>
      </c>
      <c r="J22" s="102">
        <v>105</v>
      </c>
      <c r="K22" s="102">
        <v>107</v>
      </c>
      <c r="L22" s="102">
        <v>108</v>
      </c>
      <c r="M22" s="102">
        <v>1021</v>
      </c>
      <c r="N22" s="102">
        <v>1013</v>
      </c>
      <c r="O22" s="102">
        <v>1020</v>
      </c>
      <c r="P22" s="102">
        <v>1014</v>
      </c>
      <c r="Q22" s="102">
        <v>1012</v>
      </c>
      <c r="R22" s="102">
        <v>1015</v>
      </c>
      <c r="S22" s="102">
        <v>109</v>
      </c>
      <c r="T22" s="102">
        <v>1016</v>
      </c>
      <c r="U22" s="102">
        <v>1017</v>
      </c>
      <c r="V22" s="102">
        <v>1018</v>
      </c>
      <c r="W22" s="102">
        <v>106</v>
      </c>
    </row>
    <row r="23" spans="1:23" ht="15.75" x14ac:dyDescent="0.25">
      <c r="A23" s="100" t="s">
        <v>259</v>
      </c>
      <c r="B23" s="102"/>
      <c r="C23" s="102">
        <v>1</v>
      </c>
      <c r="D23" s="102">
        <v>2</v>
      </c>
      <c r="E23" s="102">
        <v>10</v>
      </c>
      <c r="F23" s="102">
        <v>4</v>
      </c>
      <c r="G23" s="102">
        <v>3</v>
      </c>
      <c r="H23" s="102">
        <v>11</v>
      </c>
      <c r="I23" s="102">
        <v>19</v>
      </c>
      <c r="J23" s="102">
        <v>5</v>
      </c>
      <c r="K23" s="102">
        <v>7</v>
      </c>
      <c r="L23" s="102">
        <v>8</v>
      </c>
      <c r="M23" s="102">
        <v>21</v>
      </c>
      <c r="N23" s="102">
        <v>13</v>
      </c>
      <c r="O23" s="102">
        <v>20</v>
      </c>
      <c r="P23" s="102">
        <v>14</v>
      </c>
      <c r="Q23" s="102">
        <v>12</v>
      </c>
      <c r="R23" s="102">
        <v>15</v>
      </c>
      <c r="S23" s="102">
        <v>9</v>
      </c>
      <c r="T23" s="102">
        <v>16</v>
      </c>
      <c r="U23" s="102">
        <v>17</v>
      </c>
      <c r="V23" s="102">
        <v>18</v>
      </c>
      <c r="W23" s="102">
        <v>6</v>
      </c>
    </row>
    <row r="24" spans="1:23" ht="15.75" x14ac:dyDescent="0.25">
      <c r="A24" s="100" t="s">
        <v>260</v>
      </c>
      <c r="B24" s="102"/>
      <c r="C24" s="102">
        <v>81</v>
      </c>
      <c r="D24" s="102">
        <v>82</v>
      </c>
      <c r="E24" s="102">
        <v>810</v>
      </c>
      <c r="F24" s="102">
        <v>84</v>
      </c>
      <c r="G24" s="102">
        <v>83</v>
      </c>
      <c r="H24" s="102">
        <v>811</v>
      </c>
      <c r="I24" s="102">
        <v>819</v>
      </c>
      <c r="J24" s="102">
        <v>85</v>
      </c>
      <c r="K24" s="102">
        <v>87</v>
      </c>
      <c r="L24" s="102">
        <v>88</v>
      </c>
      <c r="M24" s="102">
        <v>821</v>
      </c>
      <c r="N24" s="102">
        <v>813</v>
      </c>
      <c r="O24" s="102">
        <v>820</v>
      </c>
      <c r="P24" s="102">
        <v>814</v>
      </c>
      <c r="Q24" s="102">
        <v>812</v>
      </c>
      <c r="R24" s="102">
        <v>815</v>
      </c>
      <c r="S24" s="102">
        <v>89</v>
      </c>
      <c r="T24" s="102">
        <v>816</v>
      </c>
      <c r="U24" s="102">
        <v>817</v>
      </c>
      <c r="V24" s="102">
        <v>818</v>
      </c>
      <c r="W24" s="102">
        <v>86</v>
      </c>
    </row>
    <row r="25" spans="1:23" ht="15.75" x14ac:dyDescent="0.25">
      <c r="A25" s="100" t="s">
        <v>261</v>
      </c>
      <c r="B25" s="102"/>
      <c r="C25" s="102">
        <v>1</v>
      </c>
      <c r="D25" s="102">
        <v>2</v>
      </c>
      <c r="E25" s="102">
        <v>10</v>
      </c>
      <c r="F25" s="102">
        <v>4</v>
      </c>
      <c r="G25" s="102">
        <v>3</v>
      </c>
      <c r="H25" s="102">
        <v>11</v>
      </c>
      <c r="I25" s="102">
        <v>19</v>
      </c>
      <c r="J25" s="102">
        <v>5</v>
      </c>
      <c r="K25" s="102">
        <v>7</v>
      </c>
      <c r="L25" s="102">
        <v>8</v>
      </c>
      <c r="M25" s="102">
        <v>21</v>
      </c>
      <c r="N25" s="102">
        <v>13</v>
      </c>
      <c r="O25" s="102">
        <v>20</v>
      </c>
      <c r="P25" s="102">
        <v>14</v>
      </c>
      <c r="Q25" s="102">
        <v>12</v>
      </c>
      <c r="R25" s="102">
        <v>15</v>
      </c>
      <c r="S25" s="102">
        <v>9</v>
      </c>
      <c r="T25" s="102">
        <v>16</v>
      </c>
      <c r="U25" s="102">
        <v>17</v>
      </c>
      <c r="V25" s="102">
        <v>18</v>
      </c>
      <c r="W25" s="102">
        <v>6</v>
      </c>
    </row>
    <row r="26" spans="1:23" ht="15.75" x14ac:dyDescent="0.25">
      <c r="A26" s="100" t="s">
        <v>262</v>
      </c>
      <c r="B26" s="102"/>
      <c r="C26" s="102">
        <v>1</v>
      </c>
      <c r="D26" s="102">
        <v>2</v>
      </c>
      <c r="E26" s="102">
        <v>10</v>
      </c>
      <c r="F26" s="102">
        <v>4</v>
      </c>
      <c r="G26" s="102">
        <v>3</v>
      </c>
      <c r="H26" s="102">
        <v>11</v>
      </c>
      <c r="I26" s="102">
        <v>19</v>
      </c>
      <c r="J26" s="102">
        <v>5</v>
      </c>
      <c r="K26" s="102">
        <v>7</v>
      </c>
      <c r="L26" s="102">
        <v>8</v>
      </c>
      <c r="M26" s="102">
        <v>21</v>
      </c>
      <c r="N26" s="102">
        <v>13</v>
      </c>
      <c r="O26" s="102">
        <v>20</v>
      </c>
      <c r="P26" s="102">
        <v>14</v>
      </c>
      <c r="Q26" s="102">
        <v>12</v>
      </c>
      <c r="R26" s="102">
        <v>15</v>
      </c>
      <c r="S26" s="102">
        <v>9</v>
      </c>
      <c r="T26" s="102">
        <v>16</v>
      </c>
      <c r="U26" s="102">
        <v>17</v>
      </c>
      <c r="V26" s="102">
        <v>18</v>
      </c>
      <c r="W26" s="102">
        <v>6</v>
      </c>
    </row>
    <row r="27" spans="1:23" ht="15.75" x14ac:dyDescent="0.25">
      <c r="A27" s="100" t="s">
        <v>263</v>
      </c>
      <c r="B27" s="102"/>
      <c r="C27" s="102">
        <v>1</v>
      </c>
      <c r="D27" s="102">
        <v>2</v>
      </c>
      <c r="E27" s="102">
        <v>10</v>
      </c>
      <c r="F27" s="102">
        <v>4</v>
      </c>
      <c r="G27" s="102">
        <v>3</v>
      </c>
      <c r="H27" s="102">
        <v>11</v>
      </c>
      <c r="I27" s="102">
        <v>19</v>
      </c>
      <c r="J27" s="102">
        <v>5</v>
      </c>
      <c r="K27" s="102">
        <v>7</v>
      </c>
      <c r="L27" s="102">
        <v>8</v>
      </c>
      <c r="M27" s="102">
        <v>21</v>
      </c>
      <c r="N27" s="102">
        <v>13</v>
      </c>
      <c r="O27" s="102">
        <v>20</v>
      </c>
      <c r="P27" s="102">
        <v>14</v>
      </c>
      <c r="Q27" s="102">
        <v>12</v>
      </c>
      <c r="R27" s="102">
        <v>15</v>
      </c>
      <c r="S27" s="102">
        <v>9</v>
      </c>
      <c r="T27" s="102">
        <v>16</v>
      </c>
      <c r="U27" s="102">
        <v>17</v>
      </c>
      <c r="V27" s="102">
        <v>18</v>
      </c>
      <c r="W27" s="102">
        <v>6</v>
      </c>
    </row>
    <row r="28" spans="1:23" ht="15.75" x14ac:dyDescent="0.25">
      <c r="A28" s="100" t="s">
        <v>264</v>
      </c>
      <c r="B28" s="102"/>
      <c r="C28" s="102">
        <v>1</v>
      </c>
      <c r="D28" s="102">
        <v>2</v>
      </c>
      <c r="E28" s="102">
        <v>10</v>
      </c>
      <c r="F28" s="102">
        <v>4</v>
      </c>
      <c r="G28" s="102">
        <v>3</v>
      </c>
      <c r="H28" s="102">
        <v>11</v>
      </c>
      <c r="I28" s="102">
        <v>19</v>
      </c>
      <c r="J28" s="102">
        <v>5</v>
      </c>
      <c r="K28" s="102">
        <v>7</v>
      </c>
      <c r="L28" s="102">
        <v>8</v>
      </c>
      <c r="M28" s="102">
        <v>21</v>
      </c>
      <c r="N28" s="102">
        <v>13</v>
      </c>
      <c r="O28" s="102">
        <v>20</v>
      </c>
      <c r="P28" s="102">
        <v>14</v>
      </c>
      <c r="Q28" s="102">
        <v>12</v>
      </c>
      <c r="R28" s="102">
        <v>15</v>
      </c>
      <c r="S28" s="102">
        <v>9</v>
      </c>
      <c r="T28" s="102">
        <v>16</v>
      </c>
      <c r="U28" s="102">
        <v>17</v>
      </c>
      <c r="V28" s="102">
        <v>18</v>
      </c>
      <c r="W28" s="102">
        <v>6</v>
      </c>
    </row>
    <row r="29" spans="1:23" ht="15.75" x14ac:dyDescent="0.25">
      <c r="A29" s="100" t="s">
        <v>265</v>
      </c>
      <c r="B29" s="102"/>
      <c r="C29" s="102">
        <v>1</v>
      </c>
      <c r="D29" s="102">
        <v>2</v>
      </c>
      <c r="E29" s="102">
        <v>10</v>
      </c>
      <c r="F29" s="102">
        <v>4</v>
      </c>
      <c r="G29" s="102">
        <v>3</v>
      </c>
      <c r="H29" s="102">
        <v>11</v>
      </c>
      <c r="I29" s="102">
        <v>19</v>
      </c>
      <c r="J29" s="102">
        <v>5</v>
      </c>
      <c r="K29" s="102">
        <v>7</v>
      </c>
      <c r="L29" s="102">
        <v>8</v>
      </c>
      <c r="M29" s="102">
        <v>21</v>
      </c>
      <c r="N29" s="102">
        <v>13</v>
      </c>
      <c r="O29" s="102">
        <v>20</v>
      </c>
      <c r="P29" s="102">
        <v>14</v>
      </c>
      <c r="Q29" s="102">
        <v>12</v>
      </c>
      <c r="R29" s="102">
        <v>15</v>
      </c>
      <c r="S29" s="102">
        <v>9</v>
      </c>
      <c r="T29" s="102">
        <v>16</v>
      </c>
      <c r="U29" s="102">
        <v>17</v>
      </c>
      <c r="V29" s="102">
        <v>18</v>
      </c>
      <c r="W29" s="102">
        <v>6</v>
      </c>
    </row>
    <row r="30" spans="1:23" ht="15.75" x14ac:dyDescent="0.25">
      <c r="A30" s="100" t="s">
        <v>266</v>
      </c>
      <c r="B30" s="102"/>
      <c r="C30" s="102">
        <v>1</v>
      </c>
      <c r="D30" s="102">
        <v>2</v>
      </c>
      <c r="E30" s="102">
        <v>10</v>
      </c>
      <c r="F30" s="102">
        <v>4</v>
      </c>
      <c r="G30" s="102">
        <v>3</v>
      </c>
      <c r="H30" s="102">
        <v>11</v>
      </c>
      <c r="I30" s="102">
        <v>19</v>
      </c>
      <c r="J30" s="102">
        <v>5</v>
      </c>
      <c r="K30" s="102">
        <v>7</v>
      </c>
      <c r="L30" s="102">
        <v>8</v>
      </c>
      <c r="M30" s="102">
        <v>21</v>
      </c>
      <c r="N30" s="102">
        <v>13</v>
      </c>
      <c r="O30" s="102">
        <v>20</v>
      </c>
      <c r="P30" s="102">
        <v>14</v>
      </c>
      <c r="Q30" s="102">
        <v>12</v>
      </c>
      <c r="R30" s="102">
        <v>15</v>
      </c>
      <c r="S30" s="102">
        <v>9</v>
      </c>
      <c r="T30" s="102">
        <v>16</v>
      </c>
      <c r="U30" s="102">
        <v>17</v>
      </c>
      <c r="V30" s="102">
        <v>18</v>
      </c>
      <c r="W30" s="102">
        <v>6</v>
      </c>
    </row>
    <row r="31" spans="1:23" ht="15.75" x14ac:dyDescent="0.25">
      <c r="A31" s="100" t="s">
        <v>267</v>
      </c>
      <c r="B31" s="102"/>
      <c r="C31" s="102">
        <v>91</v>
      </c>
      <c r="D31" s="102">
        <v>92</v>
      </c>
      <c r="E31" s="102">
        <v>910</v>
      </c>
      <c r="F31" s="102">
        <v>94</v>
      </c>
      <c r="G31" s="102">
        <v>93</v>
      </c>
      <c r="H31" s="102">
        <v>911</v>
      </c>
      <c r="I31" s="102">
        <v>919</v>
      </c>
      <c r="J31" s="102">
        <v>95</v>
      </c>
      <c r="K31" s="102">
        <v>97</v>
      </c>
      <c r="L31" s="102">
        <v>98</v>
      </c>
      <c r="M31" s="102">
        <v>921</v>
      </c>
      <c r="N31" s="102">
        <v>913</v>
      </c>
      <c r="O31" s="102">
        <v>920</v>
      </c>
      <c r="P31" s="102">
        <v>914</v>
      </c>
      <c r="Q31" s="102">
        <v>912</v>
      </c>
      <c r="R31" s="102">
        <v>915</v>
      </c>
      <c r="S31" s="102">
        <v>99</v>
      </c>
      <c r="T31" s="102">
        <v>916</v>
      </c>
      <c r="U31" s="102">
        <v>917</v>
      </c>
      <c r="V31" s="102">
        <v>918</v>
      </c>
      <c r="W31" s="102">
        <v>96</v>
      </c>
    </row>
    <row r="32" spans="1:23" ht="15.75" x14ac:dyDescent="0.25">
      <c r="A32" s="100" t="s">
        <v>268</v>
      </c>
      <c r="B32" s="102"/>
      <c r="C32" s="102">
        <v>1</v>
      </c>
      <c r="D32" s="102">
        <v>2</v>
      </c>
      <c r="E32" s="102">
        <v>10</v>
      </c>
      <c r="F32" s="102">
        <v>4</v>
      </c>
      <c r="G32" s="102">
        <v>3</v>
      </c>
      <c r="H32" s="102">
        <v>11</v>
      </c>
      <c r="I32" s="102">
        <v>19</v>
      </c>
      <c r="J32" s="102">
        <v>5</v>
      </c>
      <c r="K32" s="102">
        <v>7</v>
      </c>
      <c r="L32" s="102">
        <v>8</v>
      </c>
      <c r="M32" s="102">
        <v>21</v>
      </c>
      <c r="N32" s="102">
        <v>13</v>
      </c>
      <c r="O32" s="102">
        <v>20</v>
      </c>
      <c r="P32" s="102">
        <v>14</v>
      </c>
      <c r="Q32" s="102">
        <v>12</v>
      </c>
      <c r="R32" s="102">
        <v>15</v>
      </c>
      <c r="S32" s="102">
        <v>9</v>
      </c>
      <c r="T32" s="102">
        <v>16</v>
      </c>
      <c r="U32" s="102">
        <v>17</v>
      </c>
      <c r="V32" s="102">
        <v>18</v>
      </c>
      <c r="W32" s="102">
        <v>6</v>
      </c>
    </row>
    <row r="33" spans="1:23" ht="15.75" x14ac:dyDescent="0.25">
      <c r="A33" s="100" t="s">
        <v>269</v>
      </c>
      <c r="B33" s="102"/>
      <c r="C33" s="102">
        <v>1</v>
      </c>
      <c r="D33" s="102">
        <v>2</v>
      </c>
      <c r="E33" s="102">
        <v>10</v>
      </c>
      <c r="F33" s="102">
        <v>4</v>
      </c>
      <c r="G33" s="102">
        <v>3</v>
      </c>
      <c r="H33" s="102">
        <v>11</v>
      </c>
      <c r="I33" s="102">
        <v>19</v>
      </c>
      <c r="J33" s="102">
        <v>5</v>
      </c>
      <c r="K33" s="102">
        <v>7</v>
      </c>
      <c r="L33" s="102">
        <v>8</v>
      </c>
      <c r="M33" s="102">
        <v>21</v>
      </c>
      <c r="N33" s="102">
        <v>13</v>
      </c>
      <c r="O33" s="102">
        <v>20</v>
      </c>
      <c r="P33" s="102">
        <v>14</v>
      </c>
      <c r="Q33" s="102">
        <v>12</v>
      </c>
      <c r="R33" s="102">
        <v>15</v>
      </c>
      <c r="S33" s="102">
        <v>9</v>
      </c>
      <c r="T33" s="102">
        <v>16</v>
      </c>
      <c r="U33" s="102">
        <v>17</v>
      </c>
      <c r="V33" s="102">
        <v>18</v>
      </c>
      <c r="W33" s="102">
        <v>6</v>
      </c>
    </row>
    <row r="34" spans="1:23" ht="15.75" x14ac:dyDescent="0.25">
      <c r="A34" s="100" t="s">
        <v>270</v>
      </c>
      <c r="B34" s="102"/>
      <c r="C34" s="102">
        <v>1</v>
      </c>
      <c r="D34" s="102">
        <v>2</v>
      </c>
      <c r="E34" s="102">
        <v>10</v>
      </c>
      <c r="F34" s="102">
        <v>4</v>
      </c>
      <c r="G34" s="102">
        <v>3</v>
      </c>
      <c r="H34" s="102">
        <v>11</v>
      </c>
      <c r="I34" s="102">
        <v>19</v>
      </c>
      <c r="J34" s="102">
        <v>5</v>
      </c>
      <c r="K34" s="102">
        <v>7</v>
      </c>
      <c r="L34" s="102">
        <v>8</v>
      </c>
      <c r="M34" s="102">
        <v>21</v>
      </c>
      <c r="N34" s="102">
        <v>13</v>
      </c>
      <c r="O34" s="102">
        <v>20</v>
      </c>
      <c r="P34" s="102">
        <v>14</v>
      </c>
      <c r="Q34" s="102">
        <v>12</v>
      </c>
      <c r="R34" s="102">
        <v>15</v>
      </c>
      <c r="S34" s="102">
        <v>9</v>
      </c>
      <c r="T34" s="102">
        <v>16</v>
      </c>
      <c r="U34" s="102">
        <v>17</v>
      </c>
      <c r="V34" s="102">
        <v>18</v>
      </c>
      <c r="W34" s="102">
        <v>6</v>
      </c>
    </row>
    <row r="35" spans="1:23" ht="15.75" x14ac:dyDescent="0.25">
      <c r="A35" s="100" t="s">
        <v>271</v>
      </c>
      <c r="B35" s="102"/>
      <c r="C35" s="102">
        <v>1</v>
      </c>
      <c r="D35" s="102">
        <v>2</v>
      </c>
      <c r="E35" s="102">
        <v>10</v>
      </c>
      <c r="F35" s="102">
        <v>4</v>
      </c>
      <c r="G35" s="102">
        <v>3</v>
      </c>
      <c r="H35" s="102">
        <v>11</v>
      </c>
      <c r="I35" s="102">
        <v>19</v>
      </c>
      <c r="J35" s="102">
        <v>5</v>
      </c>
      <c r="K35" s="102">
        <v>7</v>
      </c>
      <c r="L35" s="102">
        <v>8</v>
      </c>
      <c r="M35" s="102">
        <v>21</v>
      </c>
      <c r="N35" s="102">
        <v>13</v>
      </c>
      <c r="O35" s="102">
        <v>20</v>
      </c>
      <c r="P35" s="102">
        <v>14</v>
      </c>
      <c r="Q35" s="102">
        <v>12</v>
      </c>
      <c r="R35" s="102">
        <v>15</v>
      </c>
      <c r="S35" s="102">
        <v>9</v>
      </c>
      <c r="T35" s="102">
        <v>16</v>
      </c>
      <c r="U35" s="102">
        <v>17</v>
      </c>
      <c r="V35" s="102">
        <v>18</v>
      </c>
      <c r="W35" s="102">
        <v>6</v>
      </c>
    </row>
    <row r="36" spans="1:23" ht="15.75" x14ac:dyDescent="0.25">
      <c r="A36" s="100" t="s">
        <v>272</v>
      </c>
      <c r="B36" s="102"/>
      <c r="C36" s="102">
        <v>1</v>
      </c>
      <c r="D36" s="102">
        <v>2</v>
      </c>
      <c r="E36" s="102">
        <v>10</v>
      </c>
      <c r="F36" s="102">
        <v>4</v>
      </c>
      <c r="G36" s="102">
        <v>3</v>
      </c>
      <c r="H36" s="102">
        <v>11</v>
      </c>
      <c r="I36" s="102">
        <v>19</v>
      </c>
      <c r="J36" s="102">
        <v>5</v>
      </c>
      <c r="K36" s="102">
        <v>7</v>
      </c>
      <c r="L36" s="102">
        <v>8</v>
      </c>
      <c r="M36" s="102">
        <v>21</v>
      </c>
      <c r="N36" s="102">
        <v>13</v>
      </c>
      <c r="O36" s="102">
        <v>20</v>
      </c>
      <c r="P36" s="102">
        <v>14</v>
      </c>
      <c r="Q36" s="102">
        <v>12</v>
      </c>
      <c r="R36" s="102">
        <v>15</v>
      </c>
      <c r="S36" s="102">
        <v>9</v>
      </c>
      <c r="T36" s="102">
        <v>16</v>
      </c>
      <c r="U36" s="102">
        <v>17</v>
      </c>
      <c r="V36" s="102">
        <v>18</v>
      </c>
      <c r="W36" s="102">
        <v>6</v>
      </c>
    </row>
    <row r="37" spans="1:23" ht="15.75" x14ac:dyDescent="0.25">
      <c r="A37" s="100" t="s">
        <v>273</v>
      </c>
      <c r="B37" s="102"/>
      <c r="C37" s="102">
        <v>1</v>
      </c>
      <c r="D37" s="102">
        <v>2</v>
      </c>
      <c r="E37" s="102">
        <v>10</v>
      </c>
      <c r="F37" s="102">
        <v>4</v>
      </c>
      <c r="G37" s="102">
        <v>3</v>
      </c>
      <c r="H37" s="102">
        <v>11</v>
      </c>
      <c r="I37" s="102">
        <v>19</v>
      </c>
      <c r="J37" s="102">
        <v>5</v>
      </c>
      <c r="K37" s="102">
        <v>7</v>
      </c>
      <c r="L37" s="102">
        <v>8</v>
      </c>
      <c r="M37" s="102">
        <v>21</v>
      </c>
      <c r="N37" s="102">
        <v>13</v>
      </c>
      <c r="O37" s="102">
        <v>20</v>
      </c>
      <c r="P37" s="102">
        <v>14</v>
      </c>
      <c r="Q37" s="102">
        <v>12</v>
      </c>
      <c r="R37" s="102">
        <v>15</v>
      </c>
      <c r="S37" s="102">
        <v>9</v>
      </c>
      <c r="T37" s="102">
        <v>16</v>
      </c>
      <c r="U37" s="102">
        <v>17</v>
      </c>
      <c r="V37" s="102">
        <v>18</v>
      </c>
      <c r="W37" s="102">
        <v>6</v>
      </c>
    </row>
    <row r="38" spans="1:23" ht="15.75" x14ac:dyDescent="0.25">
      <c r="A38" s="100" t="s">
        <v>274</v>
      </c>
      <c r="B38" s="102"/>
      <c r="C38" s="102">
        <v>1</v>
      </c>
      <c r="D38" s="102">
        <v>2</v>
      </c>
      <c r="E38" s="102">
        <v>10</v>
      </c>
      <c r="F38" s="102">
        <v>4</v>
      </c>
      <c r="G38" s="102">
        <v>3</v>
      </c>
      <c r="H38" s="102">
        <v>11</v>
      </c>
      <c r="I38" s="102">
        <v>19</v>
      </c>
      <c r="J38" s="102">
        <v>5</v>
      </c>
      <c r="K38" s="102">
        <v>7</v>
      </c>
      <c r="L38" s="102">
        <v>8</v>
      </c>
      <c r="M38" s="102">
        <v>21</v>
      </c>
      <c r="N38" s="102">
        <v>13</v>
      </c>
      <c r="O38" s="102">
        <v>20</v>
      </c>
      <c r="P38" s="102">
        <v>14</v>
      </c>
      <c r="Q38" s="102">
        <v>12</v>
      </c>
      <c r="R38" s="102">
        <v>15</v>
      </c>
      <c r="S38" s="102">
        <v>9</v>
      </c>
      <c r="T38" s="102">
        <v>16</v>
      </c>
      <c r="U38" s="102">
        <v>17</v>
      </c>
      <c r="V38" s="102">
        <v>18</v>
      </c>
      <c r="W38" s="102">
        <v>6</v>
      </c>
    </row>
    <row r="39" spans="1:23" ht="15.75" x14ac:dyDescent="0.25">
      <c r="A39" s="100" t="s">
        <v>275</v>
      </c>
      <c r="B39" s="102"/>
      <c r="C39" s="102">
        <v>1</v>
      </c>
      <c r="D39" s="102">
        <v>2</v>
      </c>
      <c r="E39" s="102">
        <v>10</v>
      </c>
      <c r="F39" s="102">
        <v>4</v>
      </c>
      <c r="G39" s="102">
        <v>3</v>
      </c>
      <c r="H39" s="102">
        <v>11</v>
      </c>
      <c r="I39" s="102">
        <v>19</v>
      </c>
      <c r="J39" s="102">
        <v>5</v>
      </c>
      <c r="K39" s="102">
        <v>7</v>
      </c>
      <c r="L39" s="102">
        <v>8</v>
      </c>
      <c r="M39" s="102">
        <v>21</v>
      </c>
      <c r="N39" s="102">
        <v>13</v>
      </c>
      <c r="O39" s="102">
        <v>20</v>
      </c>
      <c r="P39" s="102">
        <v>14</v>
      </c>
      <c r="Q39" s="102">
        <v>12</v>
      </c>
      <c r="R39" s="102">
        <v>15</v>
      </c>
      <c r="S39" s="102">
        <v>9</v>
      </c>
      <c r="T39" s="102">
        <v>16</v>
      </c>
      <c r="U39" s="102">
        <v>17</v>
      </c>
      <c r="V39" s="102">
        <v>18</v>
      </c>
      <c r="W39" s="102">
        <v>6</v>
      </c>
    </row>
    <row r="40" spans="1:23" ht="15.75" x14ac:dyDescent="0.25">
      <c r="A40" s="100" t="s">
        <v>276</v>
      </c>
      <c r="B40" s="102"/>
      <c r="C40" s="102">
        <v>1</v>
      </c>
      <c r="D40" s="102">
        <v>2</v>
      </c>
      <c r="E40" s="102">
        <v>10</v>
      </c>
      <c r="F40" s="102">
        <v>4</v>
      </c>
      <c r="G40" s="102">
        <v>3</v>
      </c>
      <c r="H40" s="102">
        <v>11</v>
      </c>
      <c r="I40" s="102">
        <v>19</v>
      </c>
      <c r="J40" s="102">
        <v>5</v>
      </c>
      <c r="K40" s="102">
        <v>7</v>
      </c>
      <c r="L40" s="102">
        <v>8</v>
      </c>
      <c r="M40" s="102">
        <v>21</v>
      </c>
      <c r="N40" s="102">
        <v>13</v>
      </c>
      <c r="O40" s="102">
        <v>20</v>
      </c>
      <c r="P40" s="102">
        <v>14</v>
      </c>
      <c r="Q40" s="102">
        <v>12</v>
      </c>
      <c r="R40" s="102">
        <v>15</v>
      </c>
      <c r="S40" s="102">
        <v>9</v>
      </c>
      <c r="T40" s="102">
        <v>16</v>
      </c>
      <c r="U40" s="102">
        <v>17</v>
      </c>
      <c r="V40" s="102">
        <v>18</v>
      </c>
      <c r="W40" s="102">
        <v>6</v>
      </c>
    </row>
    <row r="41" spans="1:23" ht="15.75" x14ac:dyDescent="0.25">
      <c r="A41" s="100" t="s">
        <v>277</v>
      </c>
      <c r="B41" s="102"/>
      <c r="C41" s="102">
        <v>1</v>
      </c>
      <c r="D41" s="102">
        <v>2</v>
      </c>
      <c r="E41" s="102">
        <v>10</v>
      </c>
      <c r="F41" s="102">
        <v>4</v>
      </c>
      <c r="G41" s="102">
        <v>3</v>
      </c>
      <c r="H41" s="102">
        <v>11</v>
      </c>
      <c r="I41" s="102">
        <v>19</v>
      </c>
      <c r="J41" s="102">
        <v>5</v>
      </c>
      <c r="K41" s="102">
        <v>7</v>
      </c>
      <c r="L41" s="102">
        <v>8</v>
      </c>
      <c r="M41" s="102">
        <v>21</v>
      </c>
      <c r="N41" s="102">
        <v>13</v>
      </c>
      <c r="O41" s="102">
        <v>20</v>
      </c>
      <c r="P41" s="102">
        <v>14</v>
      </c>
      <c r="Q41" s="102">
        <v>12</v>
      </c>
      <c r="R41" s="102">
        <v>15</v>
      </c>
      <c r="S41" s="102">
        <v>9</v>
      </c>
      <c r="T41" s="102">
        <v>16</v>
      </c>
      <c r="U41" s="102">
        <v>17</v>
      </c>
      <c r="V41" s="102">
        <v>18</v>
      </c>
      <c r="W41" s="102">
        <v>6</v>
      </c>
    </row>
    <row r="42" spans="1:23" ht="15.75" x14ac:dyDescent="0.25">
      <c r="A42" s="100" t="s">
        <v>278</v>
      </c>
      <c r="B42" s="102"/>
      <c r="C42" s="102">
        <v>1</v>
      </c>
      <c r="D42" s="102">
        <v>2</v>
      </c>
      <c r="E42" s="102">
        <v>10</v>
      </c>
      <c r="F42" s="102">
        <v>4</v>
      </c>
      <c r="G42" s="102">
        <v>3</v>
      </c>
      <c r="H42" s="102">
        <v>11</v>
      </c>
      <c r="I42" s="102">
        <v>19</v>
      </c>
      <c r="J42" s="102">
        <v>5</v>
      </c>
      <c r="K42" s="102">
        <v>7</v>
      </c>
      <c r="L42" s="102">
        <v>8</v>
      </c>
      <c r="M42" s="102">
        <v>21</v>
      </c>
      <c r="N42" s="102">
        <v>13</v>
      </c>
      <c r="O42" s="102">
        <v>20</v>
      </c>
      <c r="P42" s="102">
        <v>14</v>
      </c>
      <c r="Q42" s="102">
        <v>12</v>
      </c>
      <c r="R42" s="102">
        <v>15</v>
      </c>
      <c r="S42" s="102">
        <v>9</v>
      </c>
      <c r="T42" s="102">
        <v>16</v>
      </c>
      <c r="U42" s="102">
        <v>17</v>
      </c>
      <c r="V42" s="102">
        <v>18</v>
      </c>
      <c r="W42" s="102">
        <v>6</v>
      </c>
    </row>
    <row r="43" spans="1:23" ht="15.75" x14ac:dyDescent="0.25">
      <c r="A43" s="100" t="s">
        <v>279</v>
      </c>
      <c r="B43" s="102"/>
      <c r="C43" s="102">
        <v>1</v>
      </c>
      <c r="D43" s="102">
        <v>2</v>
      </c>
      <c r="E43" s="102">
        <v>10</v>
      </c>
      <c r="F43" s="102">
        <v>4</v>
      </c>
      <c r="G43" s="102">
        <v>3</v>
      </c>
      <c r="H43" s="102">
        <v>11</v>
      </c>
      <c r="I43" s="102">
        <v>19</v>
      </c>
      <c r="J43" s="102">
        <v>5</v>
      </c>
      <c r="K43" s="102">
        <v>7</v>
      </c>
      <c r="L43" s="102">
        <v>8</v>
      </c>
      <c r="M43" s="102">
        <v>21</v>
      </c>
      <c r="N43" s="102">
        <v>13</v>
      </c>
      <c r="O43" s="102">
        <v>20</v>
      </c>
      <c r="P43" s="102">
        <v>14</v>
      </c>
      <c r="Q43" s="102">
        <v>12</v>
      </c>
      <c r="R43" s="102">
        <v>15</v>
      </c>
      <c r="S43" s="102">
        <v>9</v>
      </c>
      <c r="T43" s="102">
        <v>16</v>
      </c>
      <c r="U43" s="102">
        <v>17</v>
      </c>
      <c r="V43" s="102">
        <v>18</v>
      </c>
      <c r="W43" s="102">
        <v>6</v>
      </c>
    </row>
    <row r="44" spans="1:23" ht="15.75" x14ac:dyDescent="0.25">
      <c r="A44" s="100" t="s">
        <v>280</v>
      </c>
      <c r="B44" s="102"/>
      <c r="C44" s="102">
        <v>1</v>
      </c>
      <c r="D44" s="102">
        <v>2</v>
      </c>
      <c r="E44" s="102">
        <v>10</v>
      </c>
      <c r="F44" s="102">
        <v>4</v>
      </c>
      <c r="G44" s="102">
        <v>3</v>
      </c>
      <c r="H44" s="102">
        <v>11</v>
      </c>
      <c r="I44" s="102">
        <v>19</v>
      </c>
      <c r="J44" s="102">
        <v>5</v>
      </c>
      <c r="K44" s="102">
        <v>7</v>
      </c>
      <c r="L44" s="102">
        <v>8</v>
      </c>
      <c r="M44" s="102">
        <v>21</v>
      </c>
      <c r="N44" s="102">
        <v>13</v>
      </c>
      <c r="O44" s="102">
        <v>20</v>
      </c>
      <c r="P44" s="102">
        <v>14</v>
      </c>
      <c r="Q44" s="102">
        <v>12</v>
      </c>
      <c r="R44" s="102">
        <v>15</v>
      </c>
      <c r="S44" s="102">
        <v>9</v>
      </c>
      <c r="T44" s="102">
        <v>16</v>
      </c>
      <c r="U44" s="102">
        <v>17</v>
      </c>
      <c r="V44" s="102">
        <v>18</v>
      </c>
      <c r="W44" s="102">
        <v>6</v>
      </c>
    </row>
    <row r="45" spans="1:23" ht="15.75" x14ac:dyDescent="0.25">
      <c r="A45" s="100" t="s">
        <v>281</v>
      </c>
      <c r="B45" s="102"/>
      <c r="C45" s="102">
        <v>1</v>
      </c>
      <c r="D45" s="102">
        <v>2</v>
      </c>
      <c r="E45" s="102">
        <v>10</v>
      </c>
      <c r="F45" s="102">
        <v>4</v>
      </c>
      <c r="G45" s="102">
        <v>3</v>
      </c>
      <c r="H45" s="102">
        <v>11</v>
      </c>
      <c r="I45" s="102">
        <v>19</v>
      </c>
      <c r="J45" s="102">
        <v>5</v>
      </c>
      <c r="K45" s="102">
        <v>7</v>
      </c>
      <c r="L45" s="102">
        <v>8</v>
      </c>
      <c r="M45" s="102">
        <v>21</v>
      </c>
      <c r="N45" s="102">
        <v>13</v>
      </c>
      <c r="O45" s="102">
        <v>20</v>
      </c>
      <c r="P45" s="102">
        <v>14</v>
      </c>
      <c r="Q45" s="102">
        <v>12</v>
      </c>
      <c r="R45" s="102">
        <v>15</v>
      </c>
      <c r="S45" s="102">
        <v>9</v>
      </c>
      <c r="T45" s="102">
        <v>16</v>
      </c>
      <c r="U45" s="102">
        <v>17</v>
      </c>
      <c r="V45" s="102">
        <v>18</v>
      </c>
      <c r="W45" s="102">
        <v>6</v>
      </c>
    </row>
    <row r="46" spans="1:23" ht="15.75" x14ac:dyDescent="0.25">
      <c r="A46" s="100" t="s">
        <v>282</v>
      </c>
      <c r="B46" s="102"/>
      <c r="C46" s="102">
        <v>1</v>
      </c>
      <c r="D46" s="102">
        <v>2</v>
      </c>
      <c r="E46" s="102">
        <v>10</v>
      </c>
      <c r="F46" s="102">
        <v>4</v>
      </c>
      <c r="G46" s="102">
        <v>3</v>
      </c>
      <c r="H46" s="102">
        <v>11</v>
      </c>
      <c r="I46" s="102">
        <v>19</v>
      </c>
      <c r="J46" s="102">
        <v>5</v>
      </c>
      <c r="K46" s="102">
        <v>7</v>
      </c>
      <c r="L46" s="102">
        <v>8</v>
      </c>
      <c r="M46" s="102">
        <v>21</v>
      </c>
      <c r="N46" s="102">
        <v>13</v>
      </c>
      <c r="O46" s="102">
        <v>20</v>
      </c>
      <c r="P46" s="102">
        <v>14</v>
      </c>
      <c r="Q46" s="102">
        <v>12</v>
      </c>
      <c r="R46" s="102">
        <v>15</v>
      </c>
      <c r="S46" s="102">
        <v>9</v>
      </c>
      <c r="T46" s="102">
        <v>16</v>
      </c>
      <c r="U46" s="102">
        <v>17</v>
      </c>
      <c r="V46" s="102">
        <v>18</v>
      </c>
      <c r="W46" s="102">
        <v>6</v>
      </c>
    </row>
    <row r="47" spans="1:23" ht="15.75" x14ac:dyDescent="0.25">
      <c r="A47" s="100" t="s">
        <v>283</v>
      </c>
      <c r="B47" s="102"/>
      <c r="C47" s="102">
        <v>1</v>
      </c>
      <c r="D47" s="102">
        <v>2</v>
      </c>
      <c r="E47" s="102">
        <v>10</v>
      </c>
      <c r="F47" s="102">
        <v>4</v>
      </c>
      <c r="G47" s="102">
        <v>3</v>
      </c>
      <c r="H47" s="102">
        <v>11</v>
      </c>
      <c r="I47" s="102">
        <v>19</v>
      </c>
      <c r="J47" s="102">
        <v>5</v>
      </c>
      <c r="K47" s="102">
        <v>7</v>
      </c>
      <c r="L47" s="102">
        <v>8</v>
      </c>
      <c r="M47" s="102">
        <v>21</v>
      </c>
      <c r="N47" s="102">
        <v>13</v>
      </c>
      <c r="O47" s="102">
        <v>20</v>
      </c>
      <c r="P47" s="102">
        <v>14</v>
      </c>
      <c r="Q47" s="102">
        <v>12</v>
      </c>
      <c r="R47" s="102">
        <v>15</v>
      </c>
      <c r="S47" s="102">
        <v>9</v>
      </c>
      <c r="T47" s="102">
        <v>16</v>
      </c>
      <c r="U47" s="102">
        <v>17</v>
      </c>
      <c r="V47" s="102">
        <v>18</v>
      </c>
      <c r="W47" s="102">
        <v>6</v>
      </c>
    </row>
    <row r="48" spans="1:23" ht="15.75" x14ac:dyDescent="0.25">
      <c r="A48" s="100" t="s">
        <v>284</v>
      </c>
      <c r="B48" s="102"/>
      <c r="C48" s="102">
        <v>1</v>
      </c>
      <c r="D48" s="102">
        <v>2</v>
      </c>
      <c r="E48" s="102">
        <v>10</v>
      </c>
      <c r="F48" s="102">
        <v>4</v>
      </c>
      <c r="G48" s="102">
        <v>3</v>
      </c>
      <c r="H48" s="102">
        <v>11</v>
      </c>
      <c r="I48" s="102">
        <v>19</v>
      </c>
      <c r="J48" s="102">
        <v>5</v>
      </c>
      <c r="K48" s="102">
        <v>7</v>
      </c>
      <c r="L48" s="102">
        <v>8</v>
      </c>
      <c r="M48" s="102">
        <v>21</v>
      </c>
      <c r="N48" s="102">
        <v>13</v>
      </c>
      <c r="O48" s="102">
        <v>20</v>
      </c>
      <c r="P48" s="102">
        <v>14</v>
      </c>
      <c r="Q48" s="102">
        <v>12</v>
      </c>
      <c r="R48" s="102">
        <v>15</v>
      </c>
      <c r="S48" s="102">
        <v>9</v>
      </c>
      <c r="T48" s="102">
        <v>16</v>
      </c>
      <c r="U48" s="102">
        <v>17</v>
      </c>
      <c r="V48" s="102">
        <v>18</v>
      </c>
      <c r="W48" s="102">
        <v>6</v>
      </c>
    </row>
    <row r="49" spans="1:23" ht="15.75" x14ac:dyDescent="0.25">
      <c r="A49" s="100" t="s">
        <v>285</v>
      </c>
      <c r="B49" s="102"/>
      <c r="C49" s="102">
        <v>71</v>
      </c>
      <c r="D49" s="102">
        <v>72</v>
      </c>
      <c r="E49" s="102">
        <v>710</v>
      </c>
      <c r="F49" s="102">
        <v>74</v>
      </c>
      <c r="G49" s="102">
        <v>73</v>
      </c>
      <c r="H49" s="102">
        <v>711</v>
      </c>
      <c r="I49" s="102">
        <v>719</v>
      </c>
      <c r="J49" s="102">
        <v>75</v>
      </c>
      <c r="K49" s="102">
        <v>77</v>
      </c>
      <c r="L49" s="102">
        <v>78</v>
      </c>
      <c r="M49" s="102">
        <v>721</v>
      </c>
      <c r="N49" s="102">
        <v>713</v>
      </c>
      <c r="O49" s="102">
        <v>720</v>
      </c>
      <c r="P49" s="102">
        <v>714</v>
      </c>
      <c r="Q49" s="102">
        <v>712</v>
      </c>
      <c r="R49" s="102">
        <v>715</v>
      </c>
      <c r="S49" s="102">
        <v>79</v>
      </c>
      <c r="T49" s="102">
        <v>716</v>
      </c>
      <c r="U49" s="102">
        <v>717</v>
      </c>
      <c r="V49" s="102">
        <v>718</v>
      </c>
      <c r="W49" s="102">
        <v>76</v>
      </c>
    </row>
    <row r="50" spans="1:23" ht="15.75" x14ac:dyDescent="0.25">
      <c r="A50" s="100" t="s">
        <v>286</v>
      </c>
      <c r="B50" s="102"/>
      <c r="C50" s="102">
        <v>1</v>
      </c>
      <c r="D50" s="102">
        <v>2</v>
      </c>
      <c r="E50" s="102">
        <v>10</v>
      </c>
      <c r="F50" s="102">
        <v>4</v>
      </c>
      <c r="G50" s="102">
        <v>3</v>
      </c>
      <c r="H50" s="102">
        <v>11</v>
      </c>
      <c r="I50" s="102">
        <v>19</v>
      </c>
      <c r="J50" s="102">
        <v>5</v>
      </c>
      <c r="K50" s="102">
        <v>7</v>
      </c>
      <c r="L50" s="102">
        <v>8</v>
      </c>
      <c r="M50" s="102">
        <v>21</v>
      </c>
      <c r="N50" s="102">
        <v>13</v>
      </c>
      <c r="O50" s="102">
        <v>20</v>
      </c>
      <c r="P50" s="102">
        <v>14</v>
      </c>
      <c r="Q50" s="102">
        <v>12</v>
      </c>
      <c r="R50" s="102">
        <v>15</v>
      </c>
      <c r="S50" s="102">
        <v>9</v>
      </c>
      <c r="T50" s="102">
        <v>16</v>
      </c>
      <c r="U50" s="102">
        <v>17</v>
      </c>
      <c r="V50" s="102">
        <v>18</v>
      </c>
      <c r="W50" s="102">
        <v>6</v>
      </c>
    </row>
    <row r="51" spans="1:23" ht="15.75" x14ac:dyDescent="0.25">
      <c r="A51" s="100" t="s">
        <v>287</v>
      </c>
      <c r="B51" s="102"/>
      <c r="C51" s="102">
        <v>1</v>
      </c>
      <c r="D51" s="102">
        <v>2</v>
      </c>
      <c r="E51" s="102">
        <v>10</v>
      </c>
      <c r="F51" s="102">
        <v>4</v>
      </c>
      <c r="G51" s="102">
        <v>3</v>
      </c>
      <c r="H51" s="102">
        <v>11</v>
      </c>
      <c r="I51" s="102">
        <v>19</v>
      </c>
      <c r="J51" s="102">
        <v>5</v>
      </c>
      <c r="K51" s="102">
        <v>7</v>
      </c>
      <c r="L51" s="102">
        <v>8</v>
      </c>
      <c r="M51" s="102">
        <v>21</v>
      </c>
      <c r="N51" s="102">
        <v>13</v>
      </c>
      <c r="O51" s="102">
        <v>20</v>
      </c>
      <c r="P51" s="102">
        <v>14</v>
      </c>
      <c r="Q51" s="102">
        <v>12</v>
      </c>
      <c r="R51" s="102">
        <v>15</v>
      </c>
      <c r="S51" s="102">
        <v>9</v>
      </c>
      <c r="T51" s="102">
        <v>16</v>
      </c>
      <c r="U51" s="102">
        <v>17</v>
      </c>
      <c r="V51" s="102">
        <v>18</v>
      </c>
      <c r="W51" s="102">
        <v>6</v>
      </c>
    </row>
    <row r="52" spans="1:23" ht="15.75" x14ac:dyDescent="0.25">
      <c r="A52" s="100" t="s">
        <v>288</v>
      </c>
      <c r="B52" s="102"/>
      <c r="C52" s="102">
        <v>31</v>
      </c>
      <c r="D52" s="102">
        <v>32</v>
      </c>
      <c r="E52" s="102">
        <v>310</v>
      </c>
      <c r="F52" s="102">
        <v>34</v>
      </c>
      <c r="G52" s="102">
        <v>33</v>
      </c>
      <c r="H52" s="102">
        <v>311</v>
      </c>
      <c r="I52" s="102">
        <v>319</v>
      </c>
      <c r="J52" s="102">
        <v>35</v>
      </c>
      <c r="K52" s="102">
        <v>37</v>
      </c>
      <c r="L52" s="102">
        <v>38</v>
      </c>
      <c r="M52" s="102">
        <v>321</v>
      </c>
      <c r="N52" s="102">
        <v>313</v>
      </c>
      <c r="O52" s="102">
        <v>320</v>
      </c>
      <c r="P52" s="102">
        <v>314</v>
      </c>
      <c r="Q52" s="102">
        <v>312</v>
      </c>
      <c r="R52" s="102">
        <v>315</v>
      </c>
      <c r="S52" s="102">
        <v>39</v>
      </c>
      <c r="T52" s="102">
        <v>316</v>
      </c>
      <c r="U52" s="102">
        <v>317</v>
      </c>
      <c r="V52" s="102">
        <v>318</v>
      </c>
      <c r="W52" s="102">
        <v>36</v>
      </c>
    </row>
    <row r="53" spans="1:23" ht="15.75" x14ac:dyDescent="0.25">
      <c r="A53" s="100" t="s">
        <v>289</v>
      </c>
      <c r="B53" s="102"/>
      <c r="C53" s="102">
        <v>11</v>
      </c>
      <c r="D53" s="102">
        <v>12</v>
      </c>
      <c r="E53" s="102">
        <v>110</v>
      </c>
      <c r="F53" s="102">
        <v>14</v>
      </c>
      <c r="G53" s="102">
        <v>13</v>
      </c>
      <c r="H53" s="102">
        <v>111</v>
      </c>
      <c r="I53" s="102">
        <v>119</v>
      </c>
      <c r="J53" s="102">
        <v>15</v>
      </c>
      <c r="K53" s="102">
        <v>17</v>
      </c>
      <c r="L53" s="102">
        <v>18</v>
      </c>
      <c r="M53" s="102">
        <v>121</v>
      </c>
      <c r="N53" s="102">
        <v>113</v>
      </c>
      <c r="O53" s="102">
        <v>120</v>
      </c>
      <c r="P53" s="102">
        <v>114</v>
      </c>
      <c r="Q53" s="102">
        <v>112</v>
      </c>
      <c r="R53" s="102">
        <v>115</v>
      </c>
      <c r="S53" s="102">
        <v>19</v>
      </c>
      <c r="T53" s="102">
        <v>116</v>
      </c>
      <c r="U53" s="102">
        <v>117</v>
      </c>
      <c r="V53" s="102">
        <v>118</v>
      </c>
      <c r="W53" s="102">
        <v>16</v>
      </c>
    </row>
    <row r="54" spans="1:23" ht="15.75" x14ac:dyDescent="0.25">
      <c r="A54" s="100" t="s">
        <v>290</v>
      </c>
      <c r="B54" s="102"/>
      <c r="C54" s="102">
        <v>1</v>
      </c>
      <c r="D54" s="102">
        <v>2</v>
      </c>
      <c r="E54" s="102">
        <v>10</v>
      </c>
      <c r="F54" s="102">
        <v>4</v>
      </c>
      <c r="G54" s="102">
        <v>3</v>
      </c>
      <c r="H54" s="102">
        <v>11</v>
      </c>
      <c r="I54" s="102">
        <v>19</v>
      </c>
      <c r="J54" s="102">
        <v>5</v>
      </c>
      <c r="K54" s="102">
        <v>7</v>
      </c>
      <c r="L54" s="102">
        <v>8</v>
      </c>
      <c r="M54" s="102">
        <v>21</v>
      </c>
      <c r="N54" s="102">
        <v>13</v>
      </c>
      <c r="O54" s="102">
        <v>20</v>
      </c>
      <c r="P54" s="102">
        <v>14</v>
      </c>
      <c r="Q54" s="102">
        <v>12</v>
      </c>
      <c r="R54" s="102">
        <v>15</v>
      </c>
      <c r="S54" s="102">
        <v>9</v>
      </c>
      <c r="T54" s="102">
        <v>16</v>
      </c>
      <c r="U54" s="102">
        <v>17</v>
      </c>
      <c r="V54" s="102">
        <v>18</v>
      </c>
      <c r="W54" s="102">
        <v>6</v>
      </c>
    </row>
    <row r="55" spans="1:23" ht="15.75" x14ac:dyDescent="0.25">
      <c r="A55" s="100" t="s">
        <v>291</v>
      </c>
      <c r="B55" s="102"/>
      <c r="C55" s="102">
        <v>1</v>
      </c>
      <c r="D55" s="102">
        <v>2</v>
      </c>
      <c r="E55" s="102">
        <v>10</v>
      </c>
      <c r="F55" s="102">
        <v>4</v>
      </c>
      <c r="G55" s="102">
        <v>3</v>
      </c>
      <c r="H55" s="102">
        <v>11</v>
      </c>
      <c r="I55" s="102">
        <v>19</v>
      </c>
      <c r="J55" s="102">
        <v>5</v>
      </c>
      <c r="K55" s="102">
        <v>7</v>
      </c>
      <c r="L55" s="102">
        <v>8</v>
      </c>
      <c r="M55" s="102">
        <v>21</v>
      </c>
      <c r="N55" s="102">
        <v>13</v>
      </c>
      <c r="O55" s="102">
        <v>20</v>
      </c>
      <c r="P55" s="102">
        <v>14</v>
      </c>
      <c r="Q55" s="102">
        <v>12</v>
      </c>
      <c r="R55" s="102">
        <v>15</v>
      </c>
      <c r="S55" s="102">
        <v>9</v>
      </c>
      <c r="T55" s="102">
        <v>16</v>
      </c>
      <c r="U55" s="102">
        <v>17</v>
      </c>
      <c r="V55" s="102">
        <v>18</v>
      </c>
      <c r="W55" s="102">
        <v>6</v>
      </c>
    </row>
    <row r="56" spans="1:23" ht="15.75" x14ac:dyDescent="0.25">
      <c r="A56" s="100" t="s">
        <v>292</v>
      </c>
      <c r="B56" s="102"/>
      <c r="C56" s="102">
        <v>1</v>
      </c>
      <c r="D56" s="102">
        <v>2</v>
      </c>
      <c r="E56" s="102">
        <v>10</v>
      </c>
      <c r="F56" s="102">
        <v>4</v>
      </c>
      <c r="G56" s="102">
        <v>3</v>
      </c>
      <c r="H56" s="102">
        <v>11</v>
      </c>
      <c r="I56" s="102">
        <v>19</v>
      </c>
      <c r="J56" s="102">
        <v>5</v>
      </c>
      <c r="K56" s="102">
        <v>7</v>
      </c>
      <c r="L56" s="102">
        <v>8</v>
      </c>
      <c r="M56" s="102">
        <v>21</v>
      </c>
      <c r="N56" s="102">
        <v>13</v>
      </c>
      <c r="O56" s="102">
        <v>20</v>
      </c>
      <c r="P56" s="102">
        <v>14</v>
      </c>
      <c r="Q56" s="102">
        <v>12</v>
      </c>
      <c r="R56" s="102">
        <v>15</v>
      </c>
      <c r="S56" s="102">
        <v>9</v>
      </c>
      <c r="T56" s="102">
        <v>16</v>
      </c>
      <c r="U56" s="102">
        <v>17</v>
      </c>
      <c r="V56" s="102">
        <v>18</v>
      </c>
      <c r="W56" s="102">
        <v>6</v>
      </c>
    </row>
    <row r="57" spans="1:23" ht="15.75" x14ac:dyDescent="0.25">
      <c r="A57" s="100" t="s">
        <v>293</v>
      </c>
      <c r="B57" s="102"/>
      <c r="C57" s="102">
        <v>1</v>
      </c>
      <c r="D57" s="102">
        <v>2</v>
      </c>
      <c r="E57" s="102">
        <v>10</v>
      </c>
      <c r="F57" s="102">
        <v>4</v>
      </c>
      <c r="G57" s="102">
        <v>3</v>
      </c>
      <c r="H57" s="102">
        <v>11</v>
      </c>
      <c r="I57" s="102">
        <v>19</v>
      </c>
      <c r="J57" s="102">
        <v>5</v>
      </c>
      <c r="K57" s="102">
        <v>7</v>
      </c>
      <c r="L57" s="102">
        <v>8</v>
      </c>
      <c r="M57" s="102">
        <v>21</v>
      </c>
      <c r="N57" s="102">
        <v>13</v>
      </c>
      <c r="O57" s="102">
        <v>20</v>
      </c>
      <c r="P57" s="102">
        <v>14</v>
      </c>
      <c r="Q57" s="102">
        <v>12</v>
      </c>
      <c r="R57" s="102">
        <v>15</v>
      </c>
      <c r="S57" s="102">
        <v>9</v>
      </c>
      <c r="T57" s="102">
        <v>16</v>
      </c>
      <c r="U57" s="102">
        <v>17</v>
      </c>
      <c r="V57" s="102">
        <v>18</v>
      </c>
      <c r="W57" s="102">
        <v>6</v>
      </c>
    </row>
    <row r="58" spans="1:23" ht="15.75" x14ac:dyDescent="0.25">
      <c r="A58" s="100" t="s">
        <v>294</v>
      </c>
      <c r="B58" s="102"/>
      <c r="C58" s="102">
        <v>111</v>
      </c>
      <c r="D58" s="102">
        <v>112</v>
      </c>
      <c r="E58" s="102">
        <v>1110</v>
      </c>
      <c r="F58" s="102">
        <v>114</v>
      </c>
      <c r="G58" s="102">
        <v>113</v>
      </c>
      <c r="H58" s="102">
        <v>1111</v>
      </c>
      <c r="I58" s="102">
        <v>1119</v>
      </c>
      <c r="J58" s="102">
        <v>115</v>
      </c>
      <c r="K58" s="102">
        <v>117</v>
      </c>
      <c r="L58" s="102">
        <v>118</v>
      </c>
      <c r="M58" s="102">
        <v>1121</v>
      </c>
      <c r="N58" s="102">
        <v>1113</v>
      </c>
      <c r="O58" s="102">
        <v>1120</v>
      </c>
      <c r="P58" s="102">
        <v>1114</v>
      </c>
      <c r="Q58" s="102">
        <v>1112</v>
      </c>
      <c r="R58" s="102">
        <v>1115</v>
      </c>
      <c r="S58" s="102">
        <v>119</v>
      </c>
      <c r="T58" s="102">
        <v>1116</v>
      </c>
      <c r="U58" s="102">
        <v>1117</v>
      </c>
      <c r="V58" s="102">
        <v>1118</v>
      </c>
      <c r="W58" s="102">
        <v>116</v>
      </c>
    </row>
    <row r="59" spans="1:23" ht="15.75" x14ac:dyDescent="0.25">
      <c r="A59" s="100" t="s">
        <v>295</v>
      </c>
      <c r="B59" s="102"/>
      <c r="C59" s="102">
        <v>41</v>
      </c>
      <c r="D59" s="102">
        <v>42</v>
      </c>
      <c r="E59" s="102">
        <v>410</v>
      </c>
      <c r="F59" s="102">
        <v>44</v>
      </c>
      <c r="G59" s="102">
        <v>43</v>
      </c>
      <c r="H59" s="102">
        <v>411</v>
      </c>
      <c r="I59" s="102">
        <v>419</v>
      </c>
      <c r="J59" s="102">
        <v>45</v>
      </c>
      <c r="K59" s="102">
        <v>47</v>
      </c>
      <c r="L59" s="102">
        <v>48</v>
      </c>
      <c r="M59" s="102">
        <v>421</v>
      </c>
      <c r="N59" s="102">
        <v>413</v>
      </c>
      <c r="O59" s="102">
        <v>420</v>
      </c>
      <c r="P59" s="102">
        <v>414</v>
      </c>
      <c r="Q59" s="102">
        <v>412</v>
      </c>
      <c r="R59" s="102">
        <v>415</v>
      </c>
      <c r="S59" s="102">
        <v>49</v>
      </c>
      <c r="T59" s="102">
        <v>416</v>
      </c>
      <c r="U59" s="102">
        <v>417</v>
      </c>
      <c r="V59" s="102">
        <v>418</v>
      </c>
      <c r="W59" s="102">
        <v>46</v>
      </c>
    </row>
    <row r="60" spans="1:23" ht="15.75" x14ac:dyDescent="0.25">
      <c r="A60" s="100" t="s">
        <v>296</v>
      </c>
      <c r="B60" s="102"/>
      <c r="C60" s="102">
        <v>1</v>
      </c>
      <c r="D60" s="102">
        <v>2</v>
      </c>
      <c r="E60" s="102">
        <v>10</v>
      </c>
      <c r="F60" s="102">
        <v>4</v>
      </c>
      <c r="G60" s="102">
        <v>3</v>
      </c>
      <c r="H60" s="102">
        <v>11</v>
      </c>
      <c r="I60" s="102">
        <v>19</v>
      </c>
      <c r="J60" s="102">
        <v>5</v>
      </c>
      <c r="K60" s="102">
        <v>7</v>
      </c>
      <c r="L60" s="102">
        <v>8</v>
      </c>
      <c r="M60" s="102">
        <v>21</v>
      </c>
      <c r="N60" s="102">
        <v>13</v>
      </c>
      <c r="O60" s="102">
        <v>20</v>
      </c>
      <c r="P60" s="102">
        <v>14</v>
      </c>
      <c r="Q60" s="102">
        <v>12</v>
      </c>
      <c r="R60" s="102">
        <v>15</v>
      </c>
      <c r="S60" s="102">
        <v>9</v>
      </c>
      <c r="T60" s="102">
        <v>16</v>
      </c>
      <c r="U60" s="102">
        <v>17</v>
      </c>
      <c r="V60" s="102">
        <v>18</v>
      </c>
      <c r="W60" s="102">
        <v>6</v>
      </c>
    </row>
    <row r="61" spans="1:23" ht="15.75" x14ac:dyDescent="0.25">
      <c r="A61" s="100" t="s">
        <v>297</v>
      </c>
      <c r="B61" s="102"/>
      <c r="C61" s="102">
        <v>1</v>
      </c>
      <c r="D61" s="102">
        <v>2</v>
      </c>
      <c r="E61" s="102">
        <v>10</v>
      </c>
      <c r="F61" s="102">
        <v>4</v>
      </c>
      <c r="G61" s="102">
        <v>3</v>
      </c>
      <c r="H61" s="102">
        <v>11</v>
      </c>
      <c r="I61" s="102">
        <v>19</v>
      </c>
      <c r="J61" s="102">
        <v>5</v>
      </c>
      <c r="K61" s="102">
        <v>7</v>
      </c>
      <c r="L61" s="102">
        <v>8</v>
      </c>
      <c r="M61" s="102">
        <v>21</v>
      </c>
      <c r="N61" s="102">
        <v>13</v>
      </c>
      <c r="O61" s="102">
        <v>20</v>
      </c>
      <c r="P61" s="102">
        <v>14</v>
      </c>
      <c r="Q61" s="102">
        <v>12</v>
      </c>
      <c r="R61" s="102">
        <v>15</v>
      </c>
      <c r="S61" s="102">
        <v>9</v>
      </c>
      <c r="T61" s="102">
        <v>16</v>
      </c>
      <c r="U61" s="102">
        <v>17</v>
      </c>
      <c r="V61" s="102">
        <v>18</v>
      </c>
      <c r="W61" s="102">
        <v>6</v>
      </c>
    </row>
    <row r="62" spans="1:23" ht="15.75" x14ac:dyDescent="0.25">
      <c r="A62" s="100" t="s">
        <v>298</v>
      </c>
      <c r="B62" s="102"/>
      <c r="C62" s="102">
        <v>1</v>
      </c>
      <c r="D62" s="102">
        <v>2</v>
      </c>
      <c r="E62" s="102">
        <v>10</v>
      </c>
      <c r="F62" s="102">
        <v>4</v>
      </c>
      <c r="G62" s="102">
        <v>3</v>
      </c>
      <c r="H62" s="102">
        <v>11</v>
      </c>
      <c r="I62" s="102">
        <v>19</v>
      </c>
      <c r="J62" s="102">
        <v>5</v>
      </c>
      <c r="K62" s="102">
        <v>7</v>
      </c>
      <c r="L62" s="102">
        <v>8</v>
      </c>
      <c r="M62" s="102">
        <v>21</v>
      </c>
      <c r="N62" s="102">
        <v>13</v>
      </c>
      <c r="O62" s="102">
        <v>20</v>
      </c>
      <c r="P62" s="102">
        <v>14</v>
      </c>
      <c r="Q62" s="102">
        <v>12</v>
      </c>
      <c r="R62" s="102">
        <v>15</v>
      </c>
      <c r="S62" s="102">
        <v>9</v>
      </c>
      <c r="T62" s="102">
        <v>16</v>
      </c>
      <c r="U62" s="102">
        <v>17</v>
      </c>
      <c r="V62" s="102">
        <v>18</v>
      </c>
      <c r="W62" s="102">
        <v>6</v>
      </c>
    </row>
    <row r="63" spans="1:23" ht="15.75" x14ac:dyDescent="0.25">
      <c r="A63" s="100" t="s">
        <v>299</v>
      </c>
      <c r="B63" s="102"/>
      <c r="C63" s="102">
        <v>1</v>
      </c>
      <c r="D63" s="102">
        <v>2</v>
      </c>
      <c r="E63" s="102">
        <v>10</v>
      </c>
      <c r="F63" s="102">
        <v>4</v>
      </c>
      <c r="G63" s="102">
        <v>3</v>
      </c>
      <c r="H63" s="102">
        <v>11</v>
      </c>
      <c r="I63" s="102">
        <v>19</v>
      </c>
      <c r="J63" s="102">
        <v>5</v>
      </c>
      <c r="K63" s="102">
        <v>7</v>
      </c>
      <c r="L63" s="102">
        <v>8</v>
      </c>
      <c r="M63" s="102">
        <v>21</v>
      </c>
      <c r="N63" s="102">
        <v>13</v>
      </c>
      <c r="O63" s="102">
        <v>20</v>
      </c>
      <c r="P63" s="102">
        <v>14</v>
      </c>
      <c r="Q63" s="102">
        <v>12</v>
      </c>
      <c r="R63" s="102">
        <v>15</v>
      </c>
      <c r="S63" s="102">
        <v>9</v>
      </c>
      <c r="T63" s="102">
        <v>16</v>
      </c>
      <c r="U63" s="102">
        <v>17</v>
      </c>
      <c r="V63" s="102">
        <v>18</v>
      </c>
      <c r="W63" s="102">
        <v>6</v>
      </c>
    </row>
    <row r="64" spans="1:23" ht="15.75" x14ac:dyDescent="0.25">
      <c r="A64" s="100" t="s">
        <v>300</v>
      </c>
      <c r="B64" s="102"/>
      <c r="C64" s="102">
        <v>1</v>
      </c>
      <c r="D64" s="102">
        <v>2</v>
      </c>
      <c r="E64" s="102">
        <v>10</v>
      </c>
      <c r="F64" s="102">
        <v>4</v>
      </c>
      <c r="G64" s="102">
        <v>3</v>
      </c>
      <c r="H64" s="102">
        <v>11</v>
      </c>
      <c r="I64" s="102">
        <v>19</v>
      </c>
      <c r="J64" s="102">
        <v>5</v>
      </c>
      <c r="K64" s="102">
        <v>7</v>
      </c>
      <c r="L64" s="102">
        <v>8</v>
      </c>
      <c r="M64" s="102">
        <v>21</v>
      </c>
      <c r="N64" s="102">
        <v>13</v>
      </c>
      <c r="O64" s="102">
        <v>20</v>
      </c>
      <c r="P64" s="102">
        <v>14</v>
      </c>
      <c r="Q64" s="102">
        <v>12</v>
      </c>
      <c r="R64" s="102">
        <v>15</v>
      </c>
      <c r="S64" s="102">
        <v>9</v>
      </c>
      <c r="T64" s="102">
        <v>16</v>
      </c>
      <c r="U64" s="102">
        <v>17</v>
      </c>
      <c r="V64" s="102">
        <v>18</v>
      </c>
      <c r="W64" s="102">
        <v>6</v>
      </c>
    </row>
    <row r="65" spans="1:23" ht="15.75" x14ac:dyDescent="0.25">
      <c r="A65" s="100" t="s">
        <v>301</v>
      </c>
      <c r="B65" s="102"/>
      <c r="C65" s="102">
        <v>141</v>
      </c>
      <c r="D65" s="102">
        <v>142</v>
      </c>
      <c r="E65" s="102">
        <v>1410</v>
      </c>
      <c r="F65" s="102">
        <v>144</v>
      </c>
      <c r="G65" s="102">
        <v>143</v>
      </c>
      <c r="H65" s="102">
        <v>1411</v>
      </c>
      <c r="I65" s="102">
        <v>1419</v>
      </c>
      <c r="J65" s="102">
        <v>145</v>
      </c>
      <c r="K65" s="102">
        <v>147</v>
      </c>
      <c r="L65" s="102">
        <v>148</v>
      </c>
      <c r="M65" s="102">
        <v>1421</v>
      </c>
      <c r="N65" s="102">
        <v>1413</v>
      </c>
      <c r="O65" s="102">
        <v>1420</v>
      </c>
      <c r="P65" s="102">
        <v>1414</v>
      </c>
      <c r="Q65" s="102">
        <v>1412</v>
      </c>
      <c r="R65" s="102">
        <v>1415</v>
      </c>
      <c r="S65" s="102">
        <v>149</v>
      </c>
      <c r="T65" s="102">
        <v>1416</v>
      </c>
      <c r="U65" s="102">
        <v>1417</v>
      </c>
      <c r="V65" s="102">
        <v>1418</v>
      </c>
      <c r="W65" s="102">
        <v>146</v>
      </c>
    </row>
    <row r="66" spans="1:23" ht="15.75" x14ac:dyDescent="0.25">
      <c r="A66" s="100" t="s">
        <v>302</v>
      </c>
      <c r="B66" s="102"/>
      <c r="C66" s="102">
        <v>1</v>
      </c>
      <c r="D66" s="102">
        <v>2</v>
      </c>
      <c r="E66" s="102">
        <v>10</v>
      </c>
      <c r="F66" s="102">
        <v>4</v>
      </c>
      <c r="G66" s="102">
        <v>3</v>
      </c>
      <c r="H66" s="102">
        <v>11</v>
      </c>
      <c r="I66" s="102">
        <v>19</v>
      </c>
      <c r="J66" s="102">
        <v>5</v>
      </c>
      <c r="K66" s="102">
        <v>7</v>
      </c>
      <c r="L66" s="102">
        <v>8</v>
      </c>
      <c r="M66" s="102">
        <v>21</v>
      </c>
      <c r="N66" s="102">
        <v>13</v>
      </c>
      <c r="O66" s="102">
        <v>20</v>
      </c>
      <c r="P66" s="102">
        <v>14</v>
      </c>
      <c r="Q66" s="102">
        <v>12</v>
      </c>
      <c r="R66" s="102">
        <v>15</v>
      </c>
      <c r="S66" s="102">
        <v>9</v>
      </c>
      <c r="T66" s="102">
        <v>16</v>
      </c>
      <c r="U66" s="102">
        <v>17</v>
      </c>
      <c r="V66" s="102">
        <v>18</v>
      </c>
      <c r="W66" s="102">
        <v>6</v>
      </c>
    </row>
    <row r="67" spans="1:23" ht="15.75" x14ac:dyDescent="0.25">
      <c r="A67" s="100" t="s">
        <v>303</v>
      </c>
      <c r="B67" s="102"/>
      <c r="C67" s="102">
        <v>1</v>
      </c>
      <c r="D67" s="102">
        <v>2</v>
      </c>
      <c r="E67" s="102">
        <v>10</v>
      </c>
      <c r="F67" s="102">
        <v>4</v>
      </c>
      <c r="G67" s="102">
        <v>3</v>
      </c>
      <c r="H67" s="102">
        <v>11</v>
      </c>
      <c r="I67" s="102">
        <v>19</v>
      </c>
      <c r="J67" s="102">
        <v>5</v>
      </c>
      <c r="K67" s="102">
        <v>7</v>
      </c>
      <c r="L67" s="102">
        <v>8</v>
      </c>
      <c r="M67" s="102">
        <v>21</v>
      </c>
      <c r="N67" s="102">
        <v>13</v>
      </c>
      <c r="O67" s="102">
        <v>20</v>
      </c>
      <c r="P67" s="102">
        <v>14</v>
      </c>
      <c r="Q67" s="102">
        <v>12</v>
      </c>
      <c r="R67" s="102">
        <v>15</v>
      </c>
      <c r="S67" s="102">
        <v>9</v>
      </c>
      <c r="T67" s="102">
        <v>16</v>
      </c>
      <c r="U67" s="102">
        <v>17</v>
      </c>
      <c r="V67" s="102">
        <v>18</v>
      </c>
      <c r="W67" s="102">
        <v>6</v>
      </c>
    </row>
    <row r="68" spans="1:23" ht="15.75" x14ac:dyDescent="0.25">
      <c r="A68" s="100" t="s">
        <v>304</v>
      </c>
      <c r="B68" s="102"/>
      <c r="C68" s="102">
        <v>1</v>
      </c>
      <c r="D68" s="102">
        <v>2</v>
      </c>
      <c r="E68" s="102">
        <v>10</v>
      </c>
      <c r="F68" s="102">
        <v>4</v>
      </c>
      <c r="G68" s="102">
        <v>3</v>
      </c>
      <c r="H68" s="102">
        <v>11</v>
      </c>
      <c r="I68" s="102">
        <v>19</v>
      </c>
      <c r="J68" s="102">
        <v>5</v>
      </c>
      <c r="K68" s="102">
        <v>7</v>
      </c>
      <c r="L68" s="102">
        <v>8</v>
      </c>
      <c r="M68" s="102">
        <v>21</v>
      </c>
      <c r="N68" s="102">
        <v>13</v>
      </c>
      <c r="O68" s="102">
        <v>20</v>
      </c>
      <c r="P68" s="102">
        <v>14</v>
      </c>
      <c r="Q68" s="102">
        <v>12</v>
      </c>
      <c r="R68" s="102">
        <v>15</v>
      </c>
      <c r="S68" s="102">
        <v>9</v>
      </c>
      <c r="T68" s="102">
        <v>16</v>
      </c>
      <c r="U68" s="102">
        <v>17</v>
      </c>
      <c r="V68" s="102">
        <v>18</v>
      </c>
      <c r="W68" s="102">
        <v>6</v>
      </c>
    </row>
    <row r="69" spans="1:23" ht="15.75" x14ac:dyDescent="0.25">
      <c r="A69" s="100" t="s">
        <v>305</v>
      </c>
      <c r="B69" s="102"/>
      <c r="C69" s="102">
        <v>1</v>
      </c>
      <c r="D69" s="102">
        <v>2</v>
      </c>
      <c r="E69" s="102">
        <v>10</v>
      </c>
      <c r="F69" s="102">
        <v>4</v>
      </c>
      <c r="G69" s="102">
        <v>3</v>
      </c>
      <c r="H69" s="102">
        <v>11</v>
      </c>
      <c r="I69" s="102">
        <v>19</v>
      </c>
      <c r="J69" s="102">
        <v>5</v>
      </c>
      <c r="K69" s="102">
        <v>7</v>
      </c>
      <c r="L69" s="102">
        <v>8</v>
      </c>
      <c r="M69" s="102">
        <v>21</v>
      </c>
      <c r="N69" s="102">
        <v>13</v>
      </c>
      <c r="O69" s="102">
        <v>20</v>
      </c>
      <c r="P69" s="102">
        <v>14</v>
      </c>
      <c r="Q69" s="102">
        <v>12</v>
      </c>
      <c r="R69" s="102">
        <v>15</v>
      </c>
      <c r="S69" s="102">
        <v>9</v>
      </c>
      <c r="T69" s="102">
        <v>16</v>
      </c>
      <c r="U69" s="102">
        <v>17</v>
      </c>
      <c r="V69" s="102">
        <v>18</v>
      </c>
      <c r="W69" s="102">
        <v>6</v>
      </c>
    </row>
    <row r="70" spans="1:23" ht="15.75" x14ac:dyDescent="0.25">
      <c r="A70" s="100" t="s">
        <v>306</v>
      </c>
      <c r="B70" s="102"/>
      <c r="C70" s="102">
        <v>1</v>
      </c>
      <c r="D70" s="102">
        <v>2</v>
      </c>
      <c r="E70" s="102">
        <v>10</v>
      </c>
      <c r="F70" s="102">
        <v>4</v>
      </c>
      <c r="G70" s="102">
        <v>3</v>
      </c>
      <c r="H70" s="102">
        <v>11</v>
      </c>
      <c r="I70" s="102">
        <v>19</v>
      </c>
      <c r="J70" s="102">
        <v>5</v>
      </c>
      <c r="K70" s="102">
        <v>7</v>
      </c>
      <c r="L70" s="102">
        <v>8</v>
      </c>
      <c r="M70" s="102">
        <v>21</v>
      </c>
      <c r="N70" s="102">
        <v>13</v>
      </c>
      <c r="O70" s="102">
        <v>20</v>
      </c>
      <c r="P70" s="102">
        <v>14</v>
      </c>
      <c r="Q70" s="102">
        <v>12</v>
      </c>
      <c r="R70" s="102">
        <v>15</v>
      </c>
      <c r="S70" s="102">
        <v>9</v>
      </c>
      <c r="T70" s="102">
        <v>16</v>
      </c>
      <c r="U70" s="102">
        <v>17</v>
      </c>
      <c r="V70" s="102">
        <v>18</v>
      </c>
      <c r="W70" s="102">
        <v>6</v>
      </c>
    </row>
    <row r="71" spans="1:23" ht="15.75" x14ac:dyDescent="0.25">
      <c r="A71" s="100" t="s">
        <v>307</v>
      </c>
      <c r="B71" s="102"/>
      <c r="C71" s="102">
        <v>1</v>
      </c>
      <c r="D71" s="102">
        <v>2</v>
      </c>
      <c r="E71" s="102">
        <v>10</v>
      </c>
      <c r="F71" s="102">
        <v>4</v>
      </c>
      <c r="G71" s="102">
        <v>3</v>
      </c>
      <c r="H71" s="102">
        <v>11</v>
      </c>
      <c r="I71" s="102">
        <v>19</v>
      </c>
      <c r="J71" s="102">
        <v>5</v>
      </c>
      <c r="K71" s="102">
        <v>7</v>
      </c>
      <c r="L71" s="102">
        <v>8</v>
      </c>
      <c r="M71" s="102">
        <v>21</v>
      </c>
      <c r="N71" s="102">
        <v>13</v>
      </c>
      <c r="O71" s="102">
        <v>20</v>
      </c>
      <c r="P71" s="102">
        <v>14</v>
      </c>
      <c r="Q71" s="102">
        <v>12</v>
      </c>
      <c r="R71" s="102">
        <v>15</v>
      </c>
      <c r="S71" s="102">
        <v>9</v>
      </c>
      <c r="T71" s="102">
        <v>16</v>
      </c>
      <c r="U71" s="102">
        <v>17</v>
      </c>
      <c r="V71" s="102">
        <v>18</v>
      </c>
      <c r="W71" s="102">
        <v>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FD78D-8553-4312-B48F-C8461448CD82}">
  <dimension ref="A6:V138"/>
  <sheetViews>
    <sheetView zoomScaleNormal="100" workbookViewId="0">
      <selection activeCell="T104" sqref="T104:T105"/>
    </sheetView>
  </sheetViews>
  <sheetFormatPr baseColWidth="10" defaultRowHeight="15" x14ac:dyDescent="0.25"/>
  <cols>
    <col min="1" max="1" width="3.5703125" bestFit="1" customWidth="1"/>
    <col min="2" max="2" width="28.5703125" bestFit="1" customWidth="1"/>
    <col min="9" max="9" width="1.42578125" customWidth="1"/>
    <col min="16" max="16" width="1.42578125" customWidth="1"/>
    <col min="20" max="20" width="11.85546875" bestFit="1" customWidth="1"/>
  </cols>
  <sheetData>
    <row r="6" spans="1:22" ht="15.75" thickBot="1" x14ac:dyDescent="0.3"/>
    <row r="7" spans="1:22" ht="15.75" thickBot="1" x14ac:dyDescent="0.3">
      <c r="A7" s="158" t="s">
        <v>0</v>
      </c>
      <c r="B7" s="158" t="s">
        <v>221</v>
      </c>
      <c r="C7" s="157" t="s">
        <v>98</v>
      </c>
      <c r="D7" s="157"/>
      <c r="E7" s="157"/>
      <c r="F7" s="157"/>
      <c r="G7" s="157"/>
      <c r="H7" s="157"/>
      <c r="I7" s="93"/>
      <c r="J7" s="164" t="s">
        <v>99</v>
      </c>
      <c r="K7" s="164"/>
      <c r="L7" s="164"/>
      <c r="M7" s="164"/>
      <c r="N7" s="164"/>
      <c r="O7" s="164"/>
      <c r="P7" s="93"/>
      <c r="Q7" s="165" t="s">
        <v>100</v>
      </c>
      <c r="R7" s="165"/>
      <c r="S7" s="165"/>
      <c r="T7" s="165"/>
      <c r="U7" s="165"/>
      <c r="V7" s="165"/>
    </row>
    <row r="8" spans="1:22" ht="15.75" thickBot="1" x14ac:dyDescent="0.3">
      <c r="A8" s="158"/>
      <c r="B8" s="158"/>
      <c r="C8" s="159" t="s">
        <v>229</v>
      </c>
      <c r="D8" s="159"/>
      <c r="E8" s="159"/>
      <c r="F8" s="160" t="s">
        <v>230</v>
      </c>
      <c r="G8" s="160"/>
      <c r="H8" s="160"/>
      <c r="I8" s="93"/>
      <c r="J8" s="159" t="s">
        <v>229</v>
      </c>
      <c r="K8" s="159"/>
      <c r="L8" s="159"/>
      <c r="M8" s="160" t="s">
        <v>230</v>
      </c>
      <c r="N8" s="160"/>
      <c r="O8" s="160"/>
      <c r="P8" s="93"/>
      <c r="Q8" s="159" t="s">
        <v>229</v>
      </c>
      <c r="R8" s="159"/>
      <c r="S8" s="159"/>
      <c r="T8" s="160" t="s">
        <v>230</v>
      </c>
      <c r="U8" s="160"/>
      <c r="V8" s="160"/>
    </row>
    <row r="9" spans="1:22" ht="15" customHeight="1" thickBot="1" x14ac:dyDescent="0.3">
      <c r="A9" s="158"/>
      <c r="B9" s="158"/>
      <c r="C9" s="161" t="s">
        <v>332</v>
      </c>
      <c r="D9" s="161"/>
      <c r="E9" s="161"/>
      <c r="F9" s="163" t="s">
        <v>317</v>
      </c>
      <c r="G9" s="163"/>
      <c r="H9" s="163"/>
      <c r="I9" s="94"/>
      <c r="J9" s="161" t="s">
        <v>334</v>
      </c>
      <c r="K9" s="161"/>
      <c r="L9" s="161"/>
      <c r="M9" s="163" t="s">
        <v>323</v>
      </c>
      <c r="N9" s="163"/>
      <c r="O9" s="163"/>
      <c r="P9" s="94"/>
      <c r="Q9" s="166" t="s">
        <v>329</v>
      </c>
      <c r="R9" s="166"/>
      <c r="S9" s="166"/>
      <c r="T9" s="163" t="s">
        <v>316</v>
      </c>
      <c r="U9" s="163"/>
      <c r="V9" s="163"/>
    </row>
    <row r="10" spans="1:22" ht="15.75" thickBot="1" x14ac:dyDescent="0.3">
      <c r="A10" s="158"/>
      <c r="B10" s="158"/>
      <c r="C10" s="162"/>
      <c r="D10" s="162"/>
      <c r="E10" s="162"/>
      <c r="F10" s="163"/>
      <c r="G10" s="163"/>
      <c r="H10" s="163"/>
      <c r="I10" s="94"/>
      <c r="J10" s="162"/>
      <c r="K10" s="162"/>
      <c r="L10" s="162"/>
      <c r="M10" s="163"/>
      <c r="N10" s="163"/>
      <c r="O10" s="163"/>
      <c r="P10" s="94"/>
      <c r="Q10" s="166"/>
      <c r="R10" s="166"/>
      <c r="S10" s="166"/>
      <c r="T10" s="163"/>
      <c r="U10" s="163"/>
      <c r="V10" s="163"/>
    </row>
    <row r="11" spans="1:22" ht="15.75" thickBot="1" x14ac:dyDescent="0.3">
      <c r="A11" s="95">
        <v>1</v>
      </c>
      <c r="B11" s="96" t="s">
        <v>208</v>
      </c>
      <c r="C11" s="106">
        <f>'CBA Urbana General'!E32</f>
        <v>0.33</v>
      </c>
      <c r="D11" s="97"/>
      <c r="E11" s="97"/>
      <c r="F11" s="97">
        <v>14.05</v>
      </c>
      <c r="G11" s="97" t="s">
        <v>5</v>
      </c>
      <c r="H11" s="97"/>
      <c r="I11" s="98"/>
      <c r="J11" s="106">
        <f>'CBA Urbana General'!F32</f>
        <v>0.33</v>
      </c>
      <c r="K11" s="97"/>
      <c r="L11" s="97"/>
      <c r="M11" s="97">
        <v>6.75</v>
      </c>
      <c r="N11" s="97"/>
      <c r="O11" s="97"/>
      <c r="P11" s="98"/>
      <c r="Q11" s="106">
        <f>'CBA Urbana General'!G32</f>
        <v>0.33</v>
      </c>
      <c r="R11" s="97"/>
      <c r="S11" s="97"/>
      <c r="T11" s="97" t="s">
        <v>177</v>
      </c>
      <c r="U11" s="97"/>
      <c r="V11" s="97"/>
    </row>
    <row r="12" spans="1:22" ht="15.75" thickBot="1" x14ac:dyDescent="0.3">
      <c r="A12" s="95">
        <v>2</v>
      </c>
      <c r="B12" s="96" t="s">
        <v>209</v>
      </c>
      <c r="C12" s="106">
        <f>'CBA Urbana General'!E41</f>
        <v>5</v>
      </c>
      <c r="D12" s="97"/>
      <c r="E12" s="97"/>
      <c r="F12" s="97">
        <v>5.75</v>
      </c>
      <c r="G12" s="97"/>
      <c r="H12" s="97"/>
      <c r="I12" s="98"/>
      <c r="J12" s="106">
        <f>'CBA Urbana General'!F41</f>
        <v>6</v>
      </c>
      <c r="K12" s="97"/>
      <c r="L12" s="97"/>
      <c r="M12" s="97">
        <v>6.7</v>
      </c>
      <c r="N12" s="97"/>
      <c r="O12" s="97"/>
      <c r="P12" s="98"/>
      <c r="Q12" s="106">
        <f>'CBA Urbana General'!G41</f>
        <v>5</v>
      </c>
      <c r="R12" s="97"/>
      <c r="S12" s="97"/>
      <c r="T12" s="97">
        <v>6.9</v>
      </c>
      <c r="U12" s="97"/>
      <c r="V12" s="97"/>
    </row>
    <row r="13" spans="1:22" ht="15.75" thickBot="1" x14ac:dyDescent="0.3">
      <c r="A13" s="95">
        <v>3</v>
      </c>
      <c r="B13" s="96" t="s">
        <v>210</v>
      </c>
      <c r="C13" s="106">
        <f>'CBA Urbana General'!E25</f>
        <v>18</v>
      </c>
      <c r="D13" s="97"/>
      <c r="E13" s="97"/>
      <c r="F13" s="97">
        <v>18.7</v>
      </c>
      <c r="G13" s="97"/>
      <c r="H13" s="97"/>
      <c r="I13" s="98"/>
      <c r="J13" s="106">
        <f>'CBA Urbana General'!F25</f>
        <v>18</v>
      </c>
      <c r="K13" s="97"/>
      <c r="L13" s="97"/>
      <c r="M13" s="97" t="s">
        <v>177</v>
      </c>
      <c r="N13" s="97"/>
      <c r="O13" s="97"/>
      <c r="P13" s="98"/>
      <c r="Q13" s="106">
        <f>'CBA Urbana General'!G25</f>
        <v>18</v>
      </c>
      <c r="R13" s="97"/>
      <c r="S13" s="97"/>
      <c r="T13" s="97">
        <v>17.25</v>
      </c>
      <c r="U13" s="97"/>
      <c r="V13" s="97"/>
    </row>
    <row r="14" spans="1:22" ht="15.75" thickBot="1" x14ac:dyDescent="0.3">
      <c r="A14" s="95">
        <v>4</v>
      </c>
      <c r="B14" s="96" t="s">
        <v>211</v>
      </c>
      <c r="C14" s="106">
        <f>'CBA Urbana General'!E30</f>
        <v>0.5</v>
      </c>
      <c r="D14" s="97"/>
      <c r="E14" s="97"/>
      <c r="F14" s="97" t="s">
        <v>177</v>
      </c>
      <c r="G14" s="97"/>
      <c r="H14" s="97"/>
      <c r="I14" s="98"/>
      <c r="J14" s="106">
        <f>'CBA Urbana General'!F30</f>
        <v>1</v>
      </c>
      <c r="K14" s="97"/>
      <c r="L14" s="97"/>
      <c r="M14" s="97">
        <v>1</v>
      </c>
      <c r="N14" s="97"/>
      <c r="O14" s="97"/>
      <c r="P14" s="98"/>
      <c r="Q14" s="106">
        <f>'CBA Urbana General'!G30</f>
        <v>0</v>
      </c>
      <c r="R14" s="97"/>
      <c r="S14" s="97"/>
      <c r="T14" s="97" t="s">
        <v>177</v>
      </c>
      <c r="U14" s="97"/>
      <c r="V14" s="97"/>
    </row>
    <row r="15" spans="1:22" ht="15.75" thickBot="1" x14ac:dyDescent="0.3">
      <c r="A15" s="95">
        <v>5</v>
      </c>
      <c r="B15" s="96" t="s">
        <v>212</v>
      </c>
      <c r="C15" s="106">
        <f>'CBA Urbana General'!E42</f>
        <v>4</v>
      </c>
      <c r="D15" s="97"/>
      <c r="E15" s="97"/>
      <c r="F15" s="97">
        <v>7.25</v>
      </c>
      <c r="G15" s="97"/>
      <c r="H15" s="97"/>
      <c r="I15" s="98"/>
      <c r="J15" s="106">
        <f>'CBA Urbana General'!F42</f>
        <v>5</v>
      </c>
      <c r="K15" s="97"/>
      <c r="L15" s="97"/>
      <c r="M15" s="97">
        <v>6.7</v>
      </c>
      <c r="N15" s="97"/>
      <c r="O15" s="97"/>
      <c r="P15" s="98"/>
      <c r="Q15" s="106">
        <f>'CBA Urbana General'!G42</f>
        <v>5</v>
      </c>
      <c r="R15" s="97"/>
      <c r="S15" s="97"/>
      <c r="T15" s="97">
        <v>7.35</v>
      </c>
      <c r="U15" s="97"/>
      <c r="V15" s="97"/>
    </row>
    <row r="16" spans="1:22" ht="15.75" thickBot="1" x14ac:dyDescent="0.3">
      <c r="A16" s="95">
        <v>6</v>
      </c>
      <c r="B16" s="96" t="s">
        <v>213</v>
      </c>
      <c r="C16" s="106">
        <f>'CBA Urbana General'!E43</f>
        <v>5</v>
      </c>
      <c r="D16" s="97"/>
      <c r="E16" s="97"/>
      <c r="F16" s="97">
        <v>7.35</v>
      </c>
      <c r="G16" s="97"/>
      <c r="H16" s="97"/>
      <c r="I16" s="98"/>
      <c r="J16" s="106">
        <f>'CBA Urbana General'!F43</f>
        <v>5</v>
      </c>
      <c r="K16" s="97"/>
      <c r="L16" s="97"/>
      <c r="M16" s="97">
        <v>6.8</v>
      </c>
      <c r="N16" s="97"/>
      <c r="O16" s="97"/>
      <c r="P16" s="98"/>
      <c r="Q16" s="106">
        <f>'CBA Urbana General'!G43</f>
        <v>5</v>
      </c>
      <c r="R16" s="97"/>
      <c r="S16" s="97"/>
      <c r="T16" s="97" t="s">
        <v>177</v>
      </c>
      <c r="U16" s="97"/>
      <c r="V16" s="97"/>
    </row>
    <row r="17" spans="1:22" ht="15.75" thickBot="1" x14ac:dyDescent="0.3">
      <c r="A17" s="95">
        <v>7</v>
      </c>
      <c r="B17" s="96" t="s">
        <v>214</v>
      </c>
      <c r="C17" s="106">
        <f>'CBA Urbana General'!E16</f>
        <v>15</v>
      </c>
      <c r="D17" s="97"/>
      <c r="E17" s="97"/>
      <c r="F17" s="97">
        <v>14.6</v>
      </c>
      <c r="G17" s="97"/>
      <c r="H17" s="97"/>
      <c r="I17" s="98"/>
      <c r="J17" s="106">
        <f>'CBA Urbana General'!F16</f>
        <v>16</v>
      </c>
      <c r="K17" s="97"/>
      <c r="L17" s="97"/>
      <c r="M17" s="97" t="s">
        <v>177</v>
      </c>
      <c r="N17" s="97"/>
      <c r="O17" s="97"/>
      <c r="P17" s="98"/>
      <c r="Q17" s="106">
        <f>'CBA Urbana General'!G16</f>
        <v>0</v>
      </c>
      <c r="R17" s="97"/>
      <c r="S17" s="97"/>
      <c r="T17" s="97" t="s">
        <v>177</v>
      </c>
      <c r="U17" s="97"/>
      <c r="V17" s="97"/>
    </row>
    <row r="18" spans="1:22" ht="15.75" thickBot="1" x14ac:dyDescent="0.3">
      <c r="A18" s="95">
        <v>8</v>
      </c>
      <c r="B18" s="96" t="s">
        <v>215</v>
      </c>
      <c r="C18" s="106">
        <f>'CBA Urbana General'!E26</f>
        <v>7</v>
      </c>
      <c r="D18" s="97"/>
      <c r="E18" s="97"/>
      <c r="F18" s="97">
        <v>8.6999999999999993</v>
      </c>
      <c r="G18" s="97"/>
      <c r="H18" s="97"/>
      <c r="I18" s="98"/>
      <c r="J18" s="106">
        <f>'CBA Urbana General'!F26</f>
        <v>7</v>
      </c>
      <c r="K18" s="97"/>
      <c r="L18" s="97"/>
      <c r="M18" s="97" t="s">
        <v>177</v>
      </c>
      <c r="N18" s="97"/>
      <c r="O18" s="97"/>
      <c r="P18" s="98"/>
      <c r="Q18" s="106">
        <f>'CBA Urbana General'!G26</f>
        <v>9</v>
      </c>
      <c r="R18" s="97"/>
      <c r="S18" s="97"/>
      <c r="T18" s="97">
        <v>9.1</v>
      </c>
      <c r="U18" s="97"/>
      <c r="V18" s="97"/>
    </row>
    <row r="19" spans="1:22" ht="15.75" thickBot="1" x14ac:dyDescent="0.3">
      <c r="A19" s="95">
        <v>9</v>
      </c>
      <c r="B19" s="96" t="s">
        <v>216</v>
      </c>
      <c r="C19" s="106">
        <f>'CBA Urbana General'!E36</f>
        <v>5</v>
      </c>
      <c r="D19" s="97"/>
      <c r="E19" s="97"/>
      <c r="F19" s="97">
        <v>4.45</v>
      </c>
      <c r="G19" s="97"/>
      <c r="H19" s="97"/>
      <c r="I19" s="98"/>
      <c r="J19" s="106">
        <f>'CBA Urbana General'!F36</f>
        <v>5</v>
      </c>
      <c r="K19" s="97"/>
      <c r="L19" s="97"/>
      <c r="M19" s="97">
        <v>4.25</v>
      </c>
      <c r="N19" s="97"/>
      <c r="O19" s="97"/>
      <c r="P19" s="98"/>
      <c r="Q19" s="106">
        <f>'CBA Urbana General'!G36</f>
        <v>5</v>
      </c>
      <c r="R19" s="97"/>
      <c r="S19" s="97"/>
      <c r="T19" s="97" t="s">
        <v>177</v>
      </c>
      <c r="U19" s="97"/>
      <c r="V19" s="97"/>
    </row>
    <row r="20" spans="1:22" ht="15.75" thickBot="1" x14ac:dyDescent="0.3">
      <c r="A20" s="95">
        <v>10</v>
      </c>
      <c r="B20" s="96" t="s">
        <v>217</v>
      </c>
      <c r="C20" s="106">
        <f>'CBA Urbana General'!E27</f>
        <v>5</v>
      </c>
      <c r="D20" s="97"/>
      <c r="E20" s="97"/>
      <c r="F20" s="97">
        <v>4.95</v>
      </c>
      <c r="G20" s="97"/>
      <c r="H20" s="97"/>
      <c r="I20" s="98"/>
      <c r="J20" s="106">
        <f>'CBA Urbana General'!F27</f>
        <v>5.5</v>
      </c>
      <c r="K20" s="97"/>
      <c r="L20" s="97"/>
      <c r="M20" s="97" t="s">
        <v>177</v>
      </c>
      <c r="N20" s="97"/>
      <c r="O20" s="97"/>
      <c r="P20" s="98"/>
      <c r="Q20" s="106">
        <f>'CBA Urbana General'!G27</f>
        <v>0</v>
      </c>
      <c r="R20" s="97"/>
      <c r="S20" s="97"/>
      <c r="T20" s="97">
        <v>5.2</v>
      </c>
      <c r="U20" s="97"/>
      <c r="V20" s="97"/>
    </row>
    <row r="21" spans="1:22" ht="15.75" thickBot="1" x14ac:dyDescent="0.3">
      <c r="A21" s="95">
        <v>11</v>
      </c>
      <c r="B21" s="96" t="s">
        <v>218</v>
      </c>
      <c r="C21" s="106">
        <f>'CBA Urbana General'!E29</f>
        <v>0.7</v>
      </c>
      <c r="D21" s="97"/>
      <c r="E21" s="97"/>
      <c r="F21" s="97" t="s">
        <v>177</v>
      </c>
      <c r="G21" s="97"/>
      <c r="H21" s="97"/>
      <c r="I21" s="98"/>
      <c r="J21" s="106">
        <f>'CBA Urbana General'!F29</f>
        <v>1</v>
      </c>
      <c r="K21" s="97"/>
      <c r="L21" s="97"/>
      <c r="M21" s="97" t="s">
        <v>177</v>
      </c>
      <c r="N21" s="97"/>
      <c r="O21" s="97"/>
      <c r="P21" s="98"/>
      <c r="Q21" s="106">
        <f>'CBA Urbana General'!G29</f>
        <v>0</v>
      </c>
      <c r="R21" s="97"/>
      <c r="S21" s="97"/>
      <c r="T21" s="97" t="s">
        <v>177</v>
      </c>
      <c r="U21" s="97"/>
      <c r="V21" s="97"/>
    </row>
    <row r="22" spans="1:22" ht="15.75" thickBot="1" x14ac:dyDescent="0.3">
      <c r="A22" s="95">
        <v>12</v>
      </c>
      <c r="B22" s="96" t="s">
        <v>219</v>
      </c>
      <c r="C22" s="106">
        <f>'CBA Urbana General'!E13</f>
        <v>22</v>
      </c>
      <c r="D22" s="97"/>
      <c r="E22" s="97"/>
      <c r="F22" s="97">
        <v>27.9</v>
      </c>
      <c r="G22" s="97"/>
      <c r="H22" s="97"/>
      <c r="I22" s="98"/>
      <c r="J22" s="106">
        <f>'CBA Urbana General'!F13</f>
        <v>22</v>
      </c>
      <c r="K22" s="97"/>
      <c r="L22" s="97"/>
      <c r="M22" s="97">
        <v>31.95</v>
      </c>
      <c r="N22" s="97"/>
      <c r="O22" s="97"/>
      <c r="P22" s="98"/>
      <c r="Q22" s="106">
        <f>'CBA Urbana General'!G13</f>
        <v>21</v>
      </c>
      <c r="R22" s="97"/>
      <c r="S22" s="97"/>
      <c r="T22" s="97" t="s">
        <v>177</v>
      </c>
      <c r="U22" s="97"/>
      <c r="V22" s="97"/>
    </row>
    <row r="23" spans="1:22" ht="15.75" thickBot="1" x14ac:dyDescent="0.3">
      <c r="A23" s="95">
        <v>13</v>
      </c>
      <c r="B23" s="96" t="s">
        <v>231</v>
      </c>
      <c r="C23" s="106">
        <f>'CBA Urbana General'!E40</f>
        <v>3</v>
      </c>
      <c r="D23" s="97"/>
      <c r="E23" s="97"/>
      <c r="F23" s="97">
        <v>4.8499999999999996</v>
      </c>
      <c r="G23" s="97"/>
      <c r="H23" s="97"/>
      <c r="I23" s="98"/>
      <c r="J23" s="106">
        <f>'CBA Urbana General'!F40</f>
        <v>3</v>
      </c>
      <c r="K23" s="97"/>
      <c r="L23" s="97"/>
      <c r="M23" s="97">
        <v>5.95</v>
      </c>
      <c r="N23" s="97"/>
      <c r="O23" s="97"/>
      <c r="P23" s="98"/>
      <c r="Q23" s="106">
        <f>'CBA Urbana General'!G40</f>
        <v>4</v>
      </c>
      <c r="R23" s="97"/>
      <c r="S23" s="97"/>
      <c r="T23" s="97">
        <v>5.9</v>
      </c>
      <c r="U23" s="97"/>
      <c r="V23" s="97"/>
    </row>
    <row r="24" spans="1:22" ht="15.75" thickBot="1" x14ac:dyDescent="0.3">
      <c r="A24" s="95">
        <v>14</v>
      </c>
      <c r="B24" s="96" t="s">
        <v>220</v>
      </c>
      <c r="C24" s="106">
        <f>'CBA Urbana General'!E64</f>
        <v>4</v>
      </c>
      <c r="D24" s="97"/>
      <c r="E24" s="97"/>
      <c r="F24" s="97"/>
      <c r="G24" s="97"/>
      <c r="H24" s="97"/>
      <c r="I24" s="98"/>
      <c r="J24" s="106">
        <f>'CBA Urbana General'!F64</f>
        <v>4</v>
      </c>
      <c r="K24" s="97"/>
      <c r="L24" s="97"/>
      <c r="M24" s="97"/>
      <c r="N24" s="97"/>
      <c r="O24" s="97"/>
      <c r="P24" s="98"/>
      <c r="Q24" s="106">
        <f>'CBA Urbana General'!G64</f>
        <v>5</v>
      </c>
      <c r="R24" s="97"/>
      <c r="S24" s="97"/>
      <c r="T24" s="97"/>
      <c r="U24" s="97"/>
      <c r="V24" s="97"/>
    </row>
    <row r="25" spans="1:22" ht="8.25" customHeight="1" thickBot="1" x14ac:dyDescent="0.3">
      <c r="A25" s="99"/>
      <c r="B25" s="99"/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</row>
    <row r="26" spans="1:22" ht="15.75" thickBot="1" x14ac:dyDescent="0.3">
      <c r="A26" s="167" t="s">
        <v>0</v>
      </c>
      <c r="B26" s="167" t="s">
        <v>221</v>
      </c>
      <c r="C26" s="157" t="s">
        <v>101</v>
      </c>
      <c r="D26" s="157"/>
      <c r="E26" s="157"/>
      <c r="F26" s="157"/>
      <c r="G26" s="157"/>
      <c r="H26" s="157"/>
      <c r="I26" s="93"/>
      <c r="J26" s="164" t="s">
        <v>102</v>
      </c>
      <c r="K26" s="164"/>
      <c r="L26" s="164"/>
      <c r="M26" s="164"/>
      <c r="N26" s="164"/>
      <c r="O26" s="164"/>
      <c r="P26" s="93"/>
      <c r="Q26" s="165" t="s">
        <v>103</v>
      </c>
      <c r="R26" s="165"/>
      <c r="S26" s="165"/>
      <c r="T26" s="165"/>
      <c r="U26" s="165"/>
      <c r="V26" s="165"/>
    </row>
    <row r="27" spans="1:22" ht="15.75" thickBot="1" x14ac:dyDescent="0.3">
      <c r="A27" s="167"/>
      <c r="B27" s="167"/>
      <c r="C27" s="159" t="s">
        <v>229</v>
      </c>
      <c r="D27" s="159"/>
      <c r="E27" s="159"/>
      <c r="F27" s="160" t="s">
        <v>230</v>
      </c>
      <c r="G27" s="160"/>
      <c r="H27" s="160"/>
      <c r="I27" s="93"/>
      <c r="J27" s="159" t="s">
        <v>229</v>
      </c>
      <c r="K27" s="159"/>
      <c r="L27" s="159"/>
      <c r="M27" s="160" t="s">
        <v>230</v>
      </c>
      <c r="N27" s="160"/>
      <c r="O27" s="160"/>
      <c r="P27" s="93"/>
      <c r="Q27" s="159" t="s">
        <v>229</v>
      </c>
      <c r="R27" s="159"/>
      <c r="S27" s="159"/>
      <c r="T27" s="160" t="s">
        <v>230</v>
      </c>
      <c r="U27" s="160"/>
      <c r="V27" s="160"/>
    </row>
    <row r="28" spans="1:22" ht="15.75" thickBot="1" x14ac:dyDescent="0.3">
      <c r="A28" s="167"/>
      <c r="B28" s="167"/>
      <c r="C28" s="166" t="s">
        <v>328</v>
      </c>
      <c r="D28" s="166"/>
      <c r="E28" s="166"/>
      <c r="F28" s="163"/>
      <c r="G28" s="163"/>
      <c r="H28" s="163"/>
      <c r="I28" s="94"/>
      <c r="J28" s="166" t="s">
        <v>338</v>
      </c>
      <c r="K28" s="168"/>
      <c r="L28" s="168"/>
      <c r="M28" s="169" t="s">
        <v>320</v>
      </c>
      <c r="N28" s="169" t="s">
        <v>317</v>
      </c>
      <c r="O28" s="169" t="s">
        <v>318</v>
      </c>
      <c r="P28" s="94"/>
      <c r="Q28" s="166" t="s">
        <v>333</v>
      </c>
      <c r="R28" s="168"/>
      <c r="S28" s="168"/>
      <c r="T28" s="163" t="s">
        <v>327</v>
      </c>
      <c r="U28" s="169" t="s">
        <v>349</v>
      </c>
      <c r="V28" s="170"/>
    </row>
    <row r="29" spans="1:22" ht="15.75" thickBot="1" x14ac:dyDescent="0.3">
      <c r="A29" s="167"/>
      <c r="B29" s="167"/>
      <c r="C29" s="166"/>
      <c r="D29" s="166"/>
      <c r="E29" s="166"/>
      <c r="F29" s="163"/>
      <c r="G29" s="163"/>
      <c r="H29" s="163"/>
      <c r="I29" s="94"/>
      <c r="J29" s="166"/>
      <c r="K29" s="168"/>
      <c r="L29" s="168"/>
      <c r="M29" s="169"/>
      <c r="N29" s="169"/>
      <c r="O29" s="169"/>
      <c r="P29" s="94"/>
      <c r="Q29" s="166"/>
      <c r="R29" s="168"/>
      <c r="S29" s="168"/>
      <c r="T29" s="163"/>
      <c r="U29" s="169"/>
      <c r="V29" s="170"/>
    </row>
    <row r="30" spans="1:22" ht="15.75" thickBot="1" x14ac:dyDescent="0.3">
      <c r="A30" s="95">
        <v>1</v>
      </c>
      <c r="B30" s="96" t="s">
        <v>208</v>
      </c>
      <c r="C30" s="106">
        <f>'CBA Urbana General'!H32</f>
        <v>0.6</v>
      </c>
      <c r="D30" s="97"/>
      <c r="E30" s="97"/>
      <c r="F30" s="97"/>
      <c r="G30" s="97"/>
      <c r="H30" s="97"/>
      <c r="I30" s="98"/>
      <c r="J30" s="106">
        <f>'CBA Urbana General'!I32</f>
        <v>0</v>
      </c>
      <c r="K30" s="97"/>
      <c r="L30" s="97"/>
      <c r="M30" s="97"/>
      <c r="N30" s="97"/>
      <c r="O30" s="97"/>
      <c r="P30" s="98"/>
      <c r="Q30" s="106">
        <f>'CBA Urbana General'!J32</f>
        <v>0.5</v>
      </c>
      <c r="R30" s="97"/>
      <c r="S30" s="97"/>
      <c r="T30" s="97"/>
      <c r="U30" s="97"/>
      <c r="V30" s="97"/>
    </row>
    <row r="31" spans="1:22" ht="15.75" thickBot="1" x14ac:dyDescent="0.3">
      <c r="A31" s="95">
        <v>2</v>
      </c>
      <c r="B31" s="96" t="s">
        <v>209</v>
      </c>
      <c r="C31" s="106">
        <f>'CBA Urbana General'!H41</f>
        <v>5</v>
      </c>
      <c r="D31" s="97"/>
      <c r="E31" s="97"/>
      <c r="F31" s="97"/>
      <c r="G31" s="97"/>
      <c r="H31" s="97"/>
      <c r="I31" s="98"/>
      <c r="J31" s="106">
        <f>'CBA Urbana General'!I41</f>
        <v>7</v>
      </c>
      <c r="K31" s="97"/>
      <c r="L31" s="97"/>
      <c r="M31" s="97">
        <v>5.7</v>
      </c>
      <c r="N31" s="97">
        <v>5.3</v>
      </c>
      <c r="O31" s="97">
        <v>5.6</v>
      </c>
      <c r="P31" s="98"/>
      <c r="Q31" s="106">
        <f>'CBA Urbana General'!J41</f>
        <v>5</v>
      </c>
      <c r="R31" s="97"/>
      <c r="S31" s="97"/>
      <c r="T31" s="97"/>
      <c r="U31" s="97">
        <v>5.3</v>
      </c>
      <c r="V31" s="97"/>
    </row>
    <row r="32" spans="1:22" ht="15.75" thickBot="1" x14ac:dyDescent="0.3">
      <c r="A32" s="95">
        <v>3</v>
      </c>
      <c r="B32" s="96" t="s">
        <v>210</v>
      </c>
      <c r="C32" s="106">
        <f>'CBA Urbana General'!H25</f>
        <v>18</v>
      </c>
      <c r="D32" s="97"/>
      <c r="E32" s="97"/>
      <c r="F32" s="97"/>
      <c r="G32" s="97"/>
      <c r="H32" s="97"/>
      <c r="I32" s="98"/>
      <c r="J32" s="106">
        <f>'CBA Urbana General'!I25</f>
        <v>18</v>
      </c>
      <c r="K32" s="97"/>
      <c r="L32" s="97"/>
      <c r="M32" s="97"/>
      <c r="N32" s="97"/>
      <c r="O32" s="97">
        <v>17.8</v>
      </c>
      <c r="P32" s="98"/>
      <c r="Q32" s="106">
        <f>'CBA Urbana General'!J25</f>
        <v>18</v>
      </c>
      <c r="R32" s="97"/>
      <c r="S32" s="97"/>
      <c r="T32" s="97">
        <v>16.399999999999999</v>
      </c>
      <c r="U32" s="97">
        <v>16.5</v>
      </c>
      <c r="V32" s="97"/>
    </row>
    <row r="33" spans="1:22" ht="15.75" thickBot="1" x14ac:dyDescent="0.3">
      <c r="A33" s="95">
        <v>4</v>
      </c>
      <c r="B33" s="96" t="s">
        <v>211</v>
      </c>
      <c r="C33" s="106">
        <f>'CBA Urbana General'!H30</f>
        <v>0.6</v>
      </c>
      <c r="D33" s="97"/>
      <c r="E33" s="97"/>
      <c r="F33" s="97"/>
      <c r="G33" s="97"/>
      <c r="H33" s="97"/>
      <c r="I33" s="98"/>
      <c r="J33" s="106">
        <f>'CBA Urbana General'!I30</f>
        <v>0</v>
      </c>
      <c r="K33" s="97"/>
      <c r="L33" s="97"/>
      <c r="M33" s="97"/>
      <c r="N33" s="97"/>
      <c r="O33" s="97"/>
      <c r="P33" s="98"/>
      <c r="Q33" s="106">
        <f>'CBA Urbana General'!J30</f>
        <v>0.5</v>
      </c>
      <c r="R33" s="97"/>
      <c r="S33" s="97"/>
      <c r="T33" s="97"/>
      <c r="U33" s="97"/>
      <c r="V33" s="97"/>
    </row>
    <row r="34" spans="1:22" ht="15.75" thickBot="1" x14ac:dyDescent="0.3">
      <c r="A34" s="95">
        <v>5</v>
      </c>
      <c r="B34" s="96" t="s">
        <v>212</v>
      </c>
      <c r="C34" s="106">
        <f>'CBA Urbana General'!H42</f>
        <v>5</v>
      </c>
      <c r="D34" s="97"/>
      <c r="E34" s="97"/>
      <c r="F34" s="97"/>
      <c r="G34" s="97"/>
      <c r="H34" s="97"/>
      <c r="I34" s="98"/>
      <c r="J34" s="106">
        <f>'CBA Urbana General'!I42</f>
        <v>8</v>
      </c>
      <c r="K34" s="97"/>
      <c r="L34" s="97"/>
      <c r="M34" s="97">
        <v>6.2</v>
      </c>
      <c r="N34" s="97">
        <v>5.9</v>
      </c>
      <c r="O34" s="97">
        <v>6.2</v>
      </c>
      <c r="P34" s="98"/>
      <c r="Q34" s="106">
        <f>'CBA Urbana General'!J42</f>
        <v>5</v>
      </c>
      <c r="R34" s="97"/>
      <c r="S34" s="97"/>
      <c r="T34" s="97"/>
      <c r="U34" s="97">
        <v>5.4</v>
      </c>
      <c r="V34" s="97"/>
    </row>
    <row r="35" spans="1:22" ht="15.75" thickBot="1" x14ac:dyDescent="0.3">
      <c r="A35" s="95">
        <v>6</v>
      </c>
      <c r="B35" s="96" t="s">
        <v>213</v>
      </c>
      <c r="C35" s="106">
        <f>'CBA Urbana General'!H43</f>
        <v>4</v>
      </c>
      <c r="D35" s="97"/>
      <c r="E35" s="97"/>
      <c r="F35" s="97"/>
      <c r="G35" s="97"/>
      <c r="H35" s="97"/>
      <c r="I35" s="98"/>
      <c r="J35" s="106">
        <f>'CBA Urbana General'!I43</f>
        <v>7</v>
      </c>
      <c r="K35" s="97"/>
      <c r="L35" s="97"/>
      <c r="M35" s="97">
        <v>6.2</v>
      </c>
      <c r="N35" s="97">
        <v>5.8</v>
      </c>
      <c r="O35" s="97">
        <v>6.2</v>
      </c>
      <c r="P35" s="98"/>
      <c r="Q35" s="106">
        <f>'CBA Urbana General'!J43</f>
        <v>5</v>
      </c>
      <c r="R35" s="97"/>
      <c r="S35" s="97"/>
      <c r="T35" s="97"/>
      <c r="U35" s="97">
        <v>4.75</v>
      </c>
      <c r="V35" s="97"/>
    </row>
    <row r="36" spans="1:22" ht="15.75" thickBot="1" x14ac:dyDescent="0.3">
      <c r="A36" s="95">
        <v>7</v>
      </c>
      <c r="B36" s="96" t="s">
        <v>214</v>
      </c>
      <c r="C36" s="106">
        <f>'CBA Urbana General'!H16</f>
        <v>16</v>
      </c>
      <c r="D36" s="97"/>
      <c r="E36" s="97"/>
      <c r="F36" s="97"/>
      <c r="G36" s="97"/>
      <c r="H36" s="97"/>
      <c r="I36" s="98"/>
      <c r="J36" s="106">
        <f>'CBA Urbana General'!I16</f>
        <v>0</v>
      </c>
      <c r="K36" s="97"/>
      <c r="L36" s="97"/>
      <c r="M36" s="97"/>
      <c r="N36" s="97"/>
      <c r="O36" s="97"/>
      <c r="P36" s="98"/>
      <c r="Q36" s="106">
        <f>'CBA Urbana General'!J16</f>
        <v>13.333333</v>
      </c>
      <c r="R36" s="97"/>
      <c r="S36" s="97"/>
      <c r="T36" s="97">
        <v>9.9499999999999993</v>
      </c>
      <c r="U36" s="97"/>
      <c r="V36" s="97"/>
    </row>
    <row r="37" spans="1:22" ht="15.75" thickBot="1" x14ac:dyDescent="0.3">
      <c r="A37" s="95">
        <v>8</v>
      </c>
      <c r="B37" s="96" t="s">
        <v>215</v>
      </c>
      <c r="C37" s="106">
        <f>'CBA Urbana General'!H26</f>
        <v>8</v>
      </c>
      <c r="D37" s="97"/>
      <c r="E37" s="97"/>
      <c r="F37" s="97"/>
      <c r="G37" s="97"/>
      <c r="H37" s="97"/>
      <c r="I37" s="98"/>
      <c r="J37" s="106">
        <f>'CBA Urbana General'!I26</f>
        <v>8.5</v>
      </c>
      <c r="K37" s="97"/>
      <c r="L37" s="97"/>
      <c r="M37" s="97">
        <v>10.5</v>
      </c>
      <c r="N37" s="97">
        <v>9.15</v>
      </c>
      <c r="O37" s="97">
        <v>9.6</v>
      </c>
      <c r="P37" s="98"/>
      <c r="Q37" s="106">
        <f>'CBA Urbana General'!J26</f>
        <v>8.3333329999999997</v>
      </c>
      <c r="R37" s="97"/>
      <c r="S37" s="97"/>
      <c r="T37" s="97">
        <v>11.05</v>
      </c>
      <c r="U37" s="97">
        <v>9.1</v>
      </c>
      <c r="V37" s="97"/>
    </row>
    <row r="38" spans="1:22" ht="15.75" thickBot="1" x14ac:dyDescent="0.3">
      <c r="A38" s="95">
        <v>9</v>
      </c>
      <c r="B38" s="96" t="s">
        <v>216</v>
      </c>
      <c r="C38" s="106">
        <f>'CBA Urbana General'!H36</f>
        <v>4.5</v>
      </c>
      <c r="D38" s="97"/>
      <c r="E38" s="97"/>
      <c r="F38" s="97"/>
      <c r="G38" s="97"/>
      <c r="H38" s="97"/>
      <c r="I38" s="98"/>
      <c r="J38" s="106">
        <f>'CBA Urbana General'!I36</f>
        <v>4.5</v>
      </c>
      <c r="K38" s="97"/>
      <c r="L38" s="97"/>
      <c r="M38" s="97">
        <v>4.4000000000000004</v>
      </c>
      <c r="N38" s="97">
        <v>4.3</v>
      </c>
      <c r="O38" s="97">
        <v>4.3</v>
      </c>
      <c r="P38" s="98"/>
      <c r="Q38" s="106">
        <f>'CBA Urbana General'!J36</f>
        <v>4.8333329999999997</v>
      </c>
      <c r="R38" s="97"/>
      <c r="S38" s="97"/>
      <c r="T38" s="97">
        <v>4.3499999999999996</v>
      </c>
      <c r="U38" s="97">
        <v>4.3</v>
      </c>
      <c r="V38" s="97"/>
    </row>
    <row r="39" spans="1:22" ht="15.75" thickBot="1" x14ac:dyDescent="0.3">
      <c r="A39" s="95">
        <v>10</v>
      </c>
      <c r="B39" s="96" t="s">
        <v>217</v>
      </c>
      <c r="C39" s="106">
        <f>'CBA Urbana General'!H27</f>
        <v>0</v>
      </c>
      <c r="D39" s="97"/>
      <c r="E39" s="97"/>
      <c r="F39" s="97"/>
      <c r="G39" s="97"/>
      <c r="H39" s="97"/>
      <c r="I39" s="98"/>
      <c r="J39" s="106">
        <f>'CBA Urbana General'!I27</f>
        <v>6</v>
      </c>
      <c r="K39" s="97"/>
      <c r="L39" s="97"/>
      <c r="M39" s="97">
        <v>4.25</v>
      </c>
      <c r="N39" s="97">
        <v>5.3</v>
      </c>
      <c r="O39" s="97">
        <v>5.0999999999999996</v>
      </c>
      <c r="P39" s="98"/>
      <c r="Q39" s="106">
        <f>'CBA Urbana General'!J27</f>
        <v>0</v>
      </c>
      <c r="R39" s="97"/>
      <c r="S39" s="97"/>
      <c r="T39" s="97"/>
      <c r="U39" s="97"/>
      <c r="V39" s="97"/>
    </row>
    <row r="40" spans="1:22" ht="15.75" thickBot="1" x14ac:dyDescent="0.3">
      <c r="A40" s="95">
        <v>11</v>
      </c>
      <c r="B40" s="96" t="s">
        <v>218</v>
      </c>
      <c r="C40" s="106">
        <f>'CBA Urbana General'!H29</f>
        <v>0.6</v>
      </c>
      <c r="D40" s="97"/>
      <c r="E40" s="97"/>
      <c r="F40" s="97"/>
      <c r="G40" s="97"/>
      <c r="H40" s="97"/>
      <c r="I40" s="98"/>
      <c r="J40" s="106">
        <f>'CBA Urbana General'!I29</f>
        <v>0</v>
      </c>
      <c r="K40" s="97"/>
      <c r="L40" s="97"/>
      <c r="M40" s="97"/>
      <c r="N40" s="97"/>
      <c r="O40" s="97"/>
      <c r="P40" s="98"/>
      <c r="Q40" s="106">
        <f>'CBA Urbana General'!J29</f>
        <v>0.5</v>
      </c>
      <c r="R40" s="97"/>
      <c r="S40" s="97"/>
      <c r="T40" s="97"/>
      <c r="U40" s="97"/>
      <c r="V40" s="97"/>
    </row>
    <row r="41" spans="1:22" ht="15.75" thickBot="1" x14ac:dyDescent="0.3">
      <c r="A41" s="95">
        <v>12</v>
      </c>
      <c r="B41" s="96" t="s">
        <v>219</v>
      </c>
      <c r="C41" s="106">
        <f>'CBA Urbana General'!H13</f>
        <v>20</v>
      </c>
      <c r="D41" s="97"/>
      <c r="E41" s="97"/>
      <c r="F41" s="97"/>
      <c r="G41" s="97"/>
      <c r="H41" s="97"/>
      <c r="I41" s="98"/>
      <c r="J41" s="106">
        <f>'CBA Urbana General'!I13</f>
        <v>0</v>
      </c>
      <c r="K41" s="97"/>
      <c r="L41" s="97"/>
      <c r="M41" s="97"/>
      <c r="N41" s="97"/>
      <c r="O41" s="97"/>
      <c r="P41" s="98"/>
      <c r="Q41" s="106">
        <f>'CBA Urbana General'!J13</f>
        <v>21</v>
      </c>
      <c r="R41" s="97"/>
      <c r="S41" s="97"/>
      <c r="T41" s="97"/>
      <c r="U41" s="97"/>
      <c r="V41" s="97"/>
    </row>
    <row r="42" spans="1:22" ht="15.75" thickBot="1" x14ac:dyDescent="0.3">
      <c r="A42" s="95">
        <v>13</v>
      </c>
      <c r="B42" s="96" t="s">
        <v>231</v>
      </c>
      <c r="C42" s="106">
        <f>'CBA Urbana General'!H40</f>
        <v>3</v>
      </c>
      <c r="D42" s="97"/>
      <c r="E42" s="97"/>
      <c r="F42" s="97"/>
      <c r="G42" s="97"/>
      <c r="H42" s="97"/>
      <c r="I42" s="98"/>
      <c r="J42" s="106">
        <f>'CBA Urbana General'!I40</f>
        <v>5</v>
      </c>
      <c r="K42" s="97"/>
      <c r="L42" s="97"/>
      <c r="M42" s="97">
        <v>3.9</v>
      </c>
      <c r="N42" s="97"/>
      <c r="O42" s="97"/>
      <c r="P42" s="98"/>
      <c r="Q42" s="106">
        <f>'CBA Urbana General'!J40</f>
        <v>5</v>
      </c>
      <c r="R42" s="97"/>
      <c r="S42" s="97"/>
      <c r="T42" s="97"/>
      <c r="U42" s="97">
        <v>4.9000000000000004</v>
      </c>
      <c r="V42" s="97"/>
    </row>
    <row r="43" spans="1:22" ht="15.75" thickBot="1" x14ac:dyDescent="0.3">
      <c r="A43" s="95">
        <v>14</v>
      </c>
      <c r="B43" s="96" t="s">
        <v>220</v>
      </c>
      <c r="C43" s="106">
        <f>'CBA Urbana General'!H64</f>
        <v>0</v>
      </c>
      <c r="D43" s="97"/>
      <c r="E43" s="97"/>
      <c r="F43" s="97"/>
      <c r="G43" s="97"/>
      <c r="H43" s="97"/>
      <c r="I43" s="98"/>
      <c r="J43" s="106">
        <f>'CBA Urbana General'!I64</f>
        <v>0</v>
      </c>
      <c r="K43" s="97"/>
      <c r="L43" s="97"/>
      <c r="M43" s="97"/>
      <c r="N43" s="97"/>
      <c r="O43" s="97"/>
      <c r="P43" s="98"/>
      <c r="Q43" s="106">
        <f>'CBA Urbana General'!J64</f>
        <v>5</v>
      </c>
      <c r="R43" s="97"/>
      <c r="S43" s="97"/>
      <c r="T43" s="97">
        <v>4.75</v>
      </c>
      <c r="U43" s="97">
        <v>4.0999999999999996</v>
      </c>
      <c r="V43" s="97"/>
    </row>
    <row r="44" spans="1:22" ht="8.25" customHeight="1" thickBot="1" x14ac:dyDescent="0.3">
      <c r="A44" s="99"/>
      <c r="B44" s="99"/>
      <c r="C44" s="99"/>
      <c r="D44" s="99"/>
      <c r="E44" s="99"/>
      <c r="F44" s="99"/>
      <c r="G44" s="99"/>
      <c r="H44" s="99"/>
      <c r="I44" s="99"/>
      <c r="J44" s="99"/>
      <c r="K44" s="99"/>
      <c r="L44" s="99"/>
      <c r="M44" s="99"/>
      <c r="N44" s="99"/>
      <c r="O44" s="99"/>
      <c r="P44" s="99"/>
      <c r="Q44" s="99"/>
      <c r="R44" s="99"/>
      <c r="S44" s="99"/>
      <c r="T44" s="99"/>
      <c r="U44" s="99"/>
      <c r="V44" s="99"/>
    </row>
    <row r="45" spans="1:22" ht="15.75" thickBot="1" x14ac:dyDescent="0.3">
      <c r="A45" s="167" t="s">
        <v>0</v>
      </c>
      <c r="B45" s="167" t="s">
        <v>221</v>
      </c>
      <c r="C45" s="157" t="s">
        <v>104</v>
      </c>
      <c r="D45" s="157"/>
      <c r="E45" s="157"/>
      <c r="F45" s="157"/>
      <c r="G45" s="157"/>
      <c r="H45" s="157"/>
      <c r="I45" s="93"/>
      <c r="J45" s="164" t="s">
        <v>105</v>
      </c>
      <c r="K45" s="164"/>
      <c r="L45" s="164"/>
      <c r="M45" s="164"/>
      <c r="N45" s="164"/>
      <c r="O45" s="164"/>
      <c r="P45" s="93"/>
      <c r="Q45" s="165" t="s">
        <v>106</v>
      </c>
      <c r="R45" s="165"/>
      <c r="S45" s="165"/>
      <c r="T45" s="165"/>
      <c r="U45" s="165"/>
      <c r="V45" s="165"/>
    </row>
    <row r="46" spans="1:22" ht="15.75" thickBot="1" x14ac:dyDescent="0.3">
      <c r="A46" s="167"/>
      <c r="B46" s="167"/>
      <c r="C46" s="159" t="s">
        <v>229</v>
      </c>
      <c r="D46" s="159"/>
      <c r="E46" s="159"/>
      <c r="F46" s="160" t="s">
        <v>230</v>
      </c>
      <c r="G46" s="160"/>
      <c r="H46" s="160"/>
      <c r="I46" s="93"/>
      <c r="J46" s="159" t="s">
        <v>229</v>
      </c>
      <c r="K46" s="159"/>
      <c r="L46" s="159"/>
      <c r="M46" s="160" t="s">
        <v>230</v>
      </c>
      <c r="N46" s="160"/>
      <c r="O46" s="160"/>
      <c r="P46" s="93"/>
      <c r="Q46" s="159" t="s">
        <v>229</v>
      </c>
      <c r="R46" s="159"/>
      <c r="S46" s="159"/>
      <c r="T46" s="160" t="s">
        <v>230</v>
      </c>
      <c r="U46" s="160"/>
      <c r="V46" s="160"/>
    </row>
    <row r="47" spans="1:22" ht="15.75" thickBot="1" x14ac:dyDescent="0.3">
      <c r="A47" s="167"/>
      <c r="B47" s="167"/>
      <c r="C47" s="166" t="s">
        <v>333</v>
      </c>
      <c r="D47" s="168"/>
      <c r="E47" s="168"/>
      <c r="F47" s="169" t="s">
        <v>350</v>
      </c>
      <c r="G47" s="169" t="s">
        <v>318</v>
      </c>
      <c r="H47" s="170"/>
      <c r="I47" s="94"/>
      <c r="J47" s="166" t="s">
        <v>336</v>
      </c>
      <c r="K47" s="168"/>
      <c r="L47" s="168"/>
      <c r="M47" s="163" t="s">
        <v>317</v>
      </c>
      <c r="N47" s="170"/>
      <c r="O47" s="170"/>
      <c r="P47" s="94"/>
      <c r="Q47" s="166" t="s">
        <v>339</v>
      </c>
      <c r="R47" s="168"/>
      <c r="S47" s="168"/>
      <c r="T47" s="169" t="s">
        <v>318</v>
      </c>
      <c r="U47" s="169" t="s">
        <v>317</v>
      </c>
      <c r="V47" s="170"/>
    </row>
    <row r="48" spans="1:22" ht="15.75" thickBot="1" x14ac:dyDescent="0.3">
      <c r="A48" s="167"/>
      <c r="B48" s="167"/>
      <c r="C48" s="166"/>
      <c r="D48" s="168"/>
      <c r="E48" s="168"/>
      <c r="F48" s="169"/>
      <c r="G48" s="169"/>
      <c r="H48" s="170"/>
      <c r="I48" s="94"/>
      <c r="J48" s="166"/>
      <c r="K48" s="168"/>
      <c r="L48" s="168"/>
      <c r="M48" s="163"/>
      <c r="N48" s="170"/>
      <c r="O48" s="170"/>
      <c r="P48" s="94"/>
      <c r="Q48" s="166"/>
      <c r="R48" s="168"/>
      <c r="S48" s="168"/>
      <c r="T48" s="169"/>
      <c r="U48" s="169"/>
      <c r="V48" s="170"/>
    </row>
    <row r="49" spans="1:22" ht="15.75" thickBot="1" x14ac:dyDescent="0.3">
      <c r="A49" s="95">
        <v>1</v>
      </c>
      <c r="B49" s="96" t="s">
        <v>208</v>
      </c>
      <c r="C49" s="106">
        <f>'CBA Urbana General'!K32</f>
        <v>0.33</v>
      </c>
      <c r="D49" s="97"/>
      <c r="E49" s="97"/>
      <c r="F49" s="97"/>
      <c r="G49" s="97"/>
      <c r="H49" s="97"/>
      <c r="I49" s="98"/>
      <c r="J49" s="106">
        <f>'CBA Urbana General'!L32</f>
        <v>0.5</v>
      </c>
      <c r="K49" s="97"/>
      <c r="L49" s="97"/>
      <c r="M49" s="97" t="s">
        <v>177</v>
      </c>
      <c r="N49" s="97"/>
      <c r="O49" s="97"/>
      <c r="P49" s="98"/>
      <c r="Q49" s="106">
        <f>'CBA Urbana General'!M32</f>
        <v>0</v>
      </c>
      <c r="R49" s="97"/>
      <c r="S49" s="97"/>
      <c r="T49" s="97"/>
      <c r="U49" s="97"/>
      <c r="V49" s="97"/>
    </row>
    <row r="50" spans="1:22" ht="15.75" thickBot="1" x14ac:dyDescent="0.3">
      <c r="A50" s="95">
        <v>2</v>
      </c>
      <c r="B50" s="96" t="s">
        <v>209</v>
      </c>
      <c r="C50" s="106">
        <f>'CBA Urbana General'!K41</f>
        <v>4.75</v>
      </c>
      <c r="D50" s="97"/>
      <c r="E50" s="97"/>
      <c r="F50" s="97">
        <v>6.9</v>
      </c>
      <c r="G50" s="97">
        <v>6.3</v>
      </c>
      <c r="H50" s="97"/>
      <c r="I50" s="98"/>
      <c r="J50" s="106">
        <f>'CBA Urbana General'!L41</f>
        <v>7</v>
      </c>
      <c r="K50" s="97"/>
      <c r="L50" s="97"/>
      <c r="M50" s="97">
        <v>5.75</v>
      </c>
      <c r="N50" s="97"/>
      <c r="O50" s="97"/>
      <c r="P50" s="98"/>
      <c r="Q50" s="106">
        <f>'CBA Urbana General'!M41</f>
        <v>5</v>
      </c>
      <c r="R50" s="97"/>
      <c r="S50" s="97"/>
      <c r="T50" s="97">
        <v>6.7</v>
      </c>
      <c r="U50" s="97">
        <v>7.35</v>
      </c>
      <c r="V50" s="97"/>
    </row>
    <row r="51" spans="1:22" ht="15.75" thickBot="1" x14ac:dyDescent="0.3">
      <c r="A51" s="95">
        <v>3</v>
      </c>
      <c r="B51" s="96" t="s">
        <v>210</v>
      </c>
      <c r="C51" s="106">
        <f>'CBA Urbana General'!K25</f>
        <v>18</v>
      </c>
      <c r="D51" s="97"/>
      <c r="E51" s="97"/>
      <c r="F51" s="97">
        <v>17.75</v>
      </c>
      <c r="G51" s="97">
        <v>17.25</v>
      </c>
      <c r="H51" s="97"/>
      <c r="I51" s="98"/>
      <c r="J51" s="106">
        <f>'CBA Urbana General'!L25</f>
        <v>15</v>
      </c>
      <c r="K51" s="97"/>
      <c r="L51" s="97"/>
      <c r="M51" s="97">
        <v>19.45</v>
      </c>
      <c r="N51" s="97"/>
      <c r="O51" s="97"/>
      <c r="P51" s="98"/>
      <c r="Q51" s="106">
        <f>'CBA Urbana General'!M25</f>
        <v>15</v>
      </c>
      <c r="R51" s="97"/>
      <c r="S51" s="97"/>
      <c r="T51" s="97">
        <v>17.25</v>
      </c>
      <c r="U51" s="97"/>
      <c r="V51" s="97"/>
    </row>
    <row r="52" spans="1:22" ht="15.75" thickBot="1" x14ac:dyDescent="0.3">
      <c r="A52" s="95">
        <v>4</v>
      </c>
      <c r="B52" s="96" t="s">
        <v>211</v>
      </c>
      <c r="C52" s="106">
        <f>'CBA Urbana General'!K30</f>
        <v>0.63750000000000007</v>
      </c>
      <c r="D52" s="97"/>
      <c r="E52" s="97"/>
      <c r="F52" s="97"/>
      <c r="G52" s="97"/>
      <c r="H52" s="97"/>
      <c r="I52" s="98"/>
      <c r="J52" s="106">
        <f>'CBA Urbana General'!L30</f>
        <v>1</v>
      </c>
      <c r="K52" s="97"/>
      <c r="L52" s="97"/>
      <c r="M52" s="97" t="s">
        <v>177</v>
      </c>
      <c r="N52" s="97"/>
      <c r="O52" s="97"/>
      <c r="P52" s="98"/>
      <c r="Q52" s="106">
        <f>'CBA Urbana General'!M30</f>
        <v>0</v>
      </c>
      <c r="R52" s="97"/>
      <c r="S52" s="97"/>
      <c r="T52" s="97"/>
      <c r="U52" s="97"/>
      <c r="V52" s="97"/>
    </row>
    <row r="53" spans="1:22" ht="15.75" thickBot="1" x14ac:dyDescent="0.3">
      <c r="A53" s="95">
        <v>5</v>
      </c>
      <c r="B53" s="96" t="s">
        <v>212</v>
      </c>
      <c r="C53" s="106">
        <f>'CBA Urbana General'!K42</f>
        <v>5</v>
      </c>
      <c r="D53" s="97"/>
      <c r="E53" s="97"/>
      <c r="F53" s="97">
        <v>6.95</v>
      </c>
      <c r="G53" s="97">
        <v>6</v>
      </c>
      <c r="H53" s="97"/>
      <c r="I53" s="98"/>
      <c r="J53" s="106">
        <f>'CBA Urbana General'!L42</f>
        <v>7</v>
      </c>
      <c r="K53" s="97"/>
      <c r="L53" s="97"/>
      <c r="M53" s="97">
        <v>6.95</v>
      </c>
      <c r="N53" s="97"/>
      <c r="O53" s="97"/>
      <c r="P53" s="98"/>
      <c r="Q53" s="106">
        <f>'CBA Urbana General'!M42</f>
        <v>5.666666666666667</v>
      </c>
      <c r="R53" s="97"/>
      <c r="S53" s="97"/>
      <c r="T53" s="97">
        <v>6.1</v>
      </c>
      <c r="U53" s="97">
        <v>5.4</v>
      </c>
      <c r="V53" s="97"/>
    </row>
    <row r="54" spans="1:22" ht="15.75" thickBot="1" x14ac:dyDescent="0.3">
      <c r="A54" s="95">
        <v>6</v>
      </c>
      <c r="B54" s="96" t="s">
        <v>213</v>
      </c>
      <c r="C54" s="106">
        <f>'CBA Urbana General'!K43</f>
        <v>4</v>
      </c>
      <c r="D54" s="97"/>
      <c r="E54" s="97"/>
      <c r="F54" s="97">
        <v>7.95</v>
      </c>
      <c r="G54" s="97">
        <v>6.2</v>
      </c>
      <c r="H54" s="97"/>
      <c r="I54" s="98"/>
      <c r="J54" s="106">
        <f>'CBA Urbana General'!L43</f>
        <v>7</v>
      </c>
      <c r="K54" s="97"/>
      <c r="L54" s="97"/>
      <c r="M54" s="97">
        <v>6.75</v>
      </c>
      <c r="N54" s="97"/>
      <c r="O54" s="97"/>
      <c r="P54" s="98"/>
      <c r="Q54" s="106">
        <f>'CBA Urbana General'!M43</f>
        <v>5</v>
      </c>
      <c r="R54" s="97"/>
      <c r="S54" s="97"/>
      <c r="T54" s="97">
        <v>8.3000000000000007</v>
      </c>
      <c r="U54" s="97">
        <v>5.95</v>
      </c>
      <c r="V54" s="97"/>
    </row>
    <row r="55" spans="1:22" ht="15.75" thickBot="1" x14ac:dyDescent="0.3">
      <c r="A55" s="95">
        <v>7</v>
      </c>
      <c r="B55" s="96" t="s">
        <v>214</v>
      </c>
      <c r="C55" s="106">
        <f>'CBA Urbana General'!K16</f>
        <v>14.5</v>
      </c>
      <c r="D55" s="97"/>
      <c r="E55" s="97"/>
      <c r="F55" s="97">
        <v>15.04</v>
      </c>
      <c r="G55" s="97"/>
      <c r="H55" s="97"/>
      <c r="I55" s="98"/>
      <c r="J55" s="106">
        <f>'CBA Urbana General'!L16</f>
        <v>0</v>
      </c>
      <c r="K55" s="97"/>
      <c r="L55" s="97"/>
      <c r="M55" s="97" t="s">
        <v>177</v>
      </c>
      <c r="N55" s="97"/>
      <c r="O55" s="97"/>
      <c r="P55" s="98"/>
      <c r="Q55" s="106">
        <f>'CBA Urbana General'!M16</f>
        <v>15</v>
      </c>
      <c r="R55" s="97"/>
      <c r="S55" s="97"/>
      <c r="T55" s="97">
        <v>16.5</v>
      </c>
      <c r="U55" s="97">
        <v>16</v>
      </c>
      <c r="V55" s="97"/>
    </row>
    <row r="56" spans="1:22" ht="15.75" thickBot="1" x14ac:dyDescent="0.3">
      <c r="A56" s="95">
        <v>8</v>
      </c>
      <c r="B56" s="96" t="s">
        <v>215</v>
      </c>
      <c r="C56" s="106">
        <f>'CBA Urbana General'!K26</f>
        <v>0</v>
      </c>
      <c r="D56" s="97"/>
      <c r="E56" s="97"/>
      <c r="F56" s="97">
        <v>9.1</v>
      </c>
      <c r="G56" s="97">
        <v>9.4</v>
      </c>
      <c r="H56" s="97"/>
      <c r="I56" s="98"/>
      <c r="J56" s="106">
        <f>'CBA Urbana General'!L26</f>
        <v>8</v>
      </c>
      <c r="K56" s="97"/>
      <c r="L56" s="97"/>
      <c r="M56" s="97">
        <v>8.65</v>
      </c>
      <c r="N56" s="97"/>
      <c r="O56" s="97"/>
      <c r="P56" s="98"/>
      <c r="Q56" s="106">
        <f>'CBA Urbana General'!M26</f>
        <v>0</v>
      </c>
      <c r="R56" s="97"/>
      <c r="S56" s="97"/>
      <c r="T56" s="97">
        <v>8.75</v>
      </c>
      <c r="U56" s="97">
        <v>8.65</v>
      </c>
      <c r="V56" s="97"/>
    </row>
    <row r="57" spans="1:22" ht="15.75" thickBot="1" x14ac:dyDescent="0.3">
      <c r="A57" s="95">
        <v>9</v>
      </c>
      <c r="B57" s="96" t="s">
        <v>216</v>
      </c>
      <c r="C57" s="106">
        <f>'CBA Urbana General'!K36</f>
        <v>4.5</v>
      </c>
      <c r="D57" s="97"/>
      <c r="E57" s="97"/>
      <c r="F57" s="97">
        <v>4.5</v>
      </c>
      <c r="G57" s="97">
        <v>4.5</v>
      </c>
      <c r="H57" s="97"/>
      <c r="I57" s="98"/>
      <c r="J57" s="106">
        <f>'CBA Urbana General'!L36</f>
        <v>5</v>
      </c>
      <c r="K57" s="97"/>
      <c r="L57" s="97"/>
      <c r="M57" s="97" t="s">
        <v>177</v>
      </c>
      <c r="N57" s="97"/>
      <c r="O57" s="97"/>
      <c r="P57" s="98"/>
      <c r="Q57" s="106">
        <f>'CBA Urbana General'!M36</f>
        <v>4.5</v>
      </c>
      <c r="R57" s="97"/>
      <c r="S57" s="97"/>
      <c r="T57" s="97">
        <v>4.3</v>
      </c>
      <c r="U57" s="97">
        <v>4.3499999999999996</v>
      </c>
      <c r="V57" s="97"/>
    </row>
    <row r="58" spans="1:22" ht="15.75" thickBot="1" x14ac:dyDescent="0.3">
      <c r="A58" s="95">
        <v>10</v>
      </c>
      <c r="B58" s="96" t="s">
        <v>217</v>
      </c>
      <c r="C58" s="106">
        <f>'CBA Urbana General'!K27</f>
        <v>6</v>
      </c>
      <c r="D58" s="97"/>
      <c r="E58" s="97"/>
      <c r="F58" s="97">
        <v>5.9</v>
      </c>
      <c r="G58" s="97">
        <v>5.65</v>
      </c>
      <c r="H58" s="97"/>
      <c r="I58" s="98"/>
      <c r="J58" s="106">
        <f>'CBA Urbana General'!L27</f>
        <v>5</v>
      </c>
      <c r="K58" s="97"/>
      <c r="L58" s="97"/>
      <c r="M58" s="97" t="s">
        <v>177</v>
      </c>
      <c r="N58" s="97"/>
      <c r="O58" s="97"/>
      <c r="P58" s="98"/>
      <c r="Q58" s="106">
        <f>'CBA Urbana General'!M27</f>
        <v>0</v>
      </c>
      <c r="R58" s="97"/>
      <c r="S58" s="97"/>
      <c r="T58" s="97"/>
      <c r="U58" s="97">
        <v>4.95</v>
      </c>
      <c r="V58" s="97"/>
    </row>
    <row r="59" spans="1:22" ht="15.75" thickBot="1" x14ac:dyDescent="0.3">
      <c r="A59" s="95">
        <v>11</v>
      </c>
      <c r="B59" s="96" t="s">
        <v>218</v>
      </c>
      <c r="C59" s="106">
        <f>'CBA Urbana General'!K29</f>
        <v>0.63750000000000007</v>
      </c>
      <c r="D59" s="97"/>
      <c r="E59" s="97"/>
      <c r="F59" s="97"/>
      <c r="G59" s="97"/>
      <c r="H59" s="97"/>
      <c r="I59" s="98"/>
      <c r="J59" s="106">
        <f>'CBA Urbana General'!L29</f>
        <v>1</v>
      </c>
      <c r="K59" s="97"/>
      <c r="L59" s="97"/>
      <c r="M59" s="97" t="s">
        <v>177</v>
      </c>
      <c r="N59" s="97"/>
      <c r="O59" s="97"/>
      <c r="P59" s="98"/>
      <c r="Q59" s="106">
        <f>'CBA Urbana General'!M29</f>
        <v>0</v>
      </c>
      <c r="R59" s="97"/>
      <c r="S59" s="97"/>
      <c r="T59" s="97"/>
      <c r="U59" s="97"/>
      <c r="V59" s="97"/>
    </row>
    <row r="60" spans="1:22" ht="15.75" thickBot="1" x14ac:dyDescent="0.3">
      <c r="A60" s="95">
        <v>12</v>
      </c>
      <c r="B60" s="96" t="s">
        <v>219</v>
      </c>
      <c r="C60" s="106">
        <f>'CBA Urbana General'!K13</f>
        <v>19.5</v>
      </c>
      <c r="D60" s="97"/>
      <c r="E60" s="97"/>
      <c r="F60" s="97">
        <v>33.85</v>
      </c>
      <c r="G60" s="97"/>
      <c r="H60" s="97"/>
      <c r="I60" s="98"/>
      <c r="J60" s="106">
        <f>'CBA Urbana General'!L13</f>
        <v>20</v>
      </c>
      <c r="K60" s="97"/>
      <c r="L60" s="97"/>
      <c r="M60" s="97" t="s">
        <v>177</v>
      </c>
      <c r="N60" s="97"/>
      <c r="O60" s="97"/>
      <c r="P60" s="98"/>
      <c r="Q60" s="106">
        <f>'CBA Urbana General'!M13</f>
        <v>20</v>
      </c>
      <c r="R60" s="97"/>
      <c r="S60" s="97"/>
      <c r="T60" s="97">
        <v>26.95</v>
      </c>
      <c r="U60" s="97">
        <v>30.55</v>
      </c>
      <c r="V60" s="97"/>
    </row>
    <row r="61" spans="1:22" ht="15.75" thickBot="1" x14ac:dyDescent="0.3">
      <c r="A61" s="95">
        <v>13</v>
      </c>
      <c r="B61" s="96" t="s">
        <v>231</v>
      </c>
      <c r="C61" s="106">
        <f>'CBA Urbana General'!K40</f>
        <v>3.125</v>
      </c>
      <c r="D61" s="97"/>
      <c r="E61" s="97"/>
      <c r="F61" s="97">
        <v>5.9</v>
      </c>
      <c r="G61" s="97">
        <v>4.9000000000000004</v>
      </c>
      <c r="H61" s="97"/>
      <c r="I61" s="98"/>
      <c r="J61" s="106">
        <f>'CBA Urbana General'!L40</f>
        <v>6</v>
      </c>
      <c r="K61" s="97"/>
      <c r="L61" s="97"/>
      <c r="M61" s="97">
        <v>6.5</v>
      </c>
      <c r="N61" s="97"/>
      <c r="O61" s="97"/>
      <c r="P61" s="98"/>
      <c r="Q61" s="106">
        <f>'CBA Urbana General'!M40</f>
        <v>4.666666666666667</v>
      </c>
      <c r="R61" s="97"/>
      <c r="S61" s="97"/>
      <c r="T61" s="97">
        <v>4.9000000000000004</v>
      </c>
      <c r="U61" s="97"/>
      <c r="V61" s="97"/>
    </row>
    <row r="62" spans="1:22" ht="15.75" thickBot="1" x14ac:dyDescent="0.3">
      <c r="A62" s="95">
        <v>14</v>
      </c>
      <c r="B62" s="96" t="s">
        <v>220</v>
      </c>
      <c r="C62" s="106">
        <f>'CBA Urbana General'!K64</f>
        <v>4.5</v>
      </c>
      <c r="D62" s="97"/>
      <c r="E62" s="97"/>
      <c r="F62" s="97">
        <v>4.5</v>
      </c>
      <c r="G62" s="97">
        <v>4.0999999999999996</v>
      </c>
      <c r="H62" s="97"/>
      <c r="I62" s="98"/>
      <c r="J62" s="106">
        <f>'CBA Urbana General'!L64</f>
        <v>4.5</v>
      </c>
      <c r="K62" s="97"/>
      <c r="L62" s="97"/>
      <c r="M62" s="97"/>
      <c r="N62" s="97"/>
      <c r="O62" s="97"/>
      <c r="P62" s="98"/>
      <c r="Q62" s="106">
        <f>'CBA Urbana General'!M64</f>
        <v>4.5</v>
      </c>
      <c r="R62" s="97"/>
      <c r="S62" s="97"/>
      <c r="T62" s="97">
        <v>3.85</v>
      </c>
      <c r="U62" s="97">
        <v>3.95</v>
      </c>
      <c r="V62" s="97"/>
    </row>
    <row r="63" spans="1:22" ht="8.25" customHeight="1" thickBot="1" x14ac:dyDescent="0.3">
      <c r="A63" s="99"/>
      <c r="B63" s="99"/>
      <c r="C63" s="99" t="s">
        <v>232</v>
      </c>
      <c r="D63" s="99"/>
      <c r="E63" s="99"/>
      <c r="F63" s="99"/>
      <c r="G63" s="99"/>
      <c r="H63" s="99"/>
      <c r="I63" s="99"/>
      <c r="J63" s="99"/>
      <c r="K63" s="99"/>
      <c r="L63" s="99"/>
      <c r="M63" s="99"/>
      <c r="N63" s="99"/>
      <c r="O63" s="99"/>
      <c r="P63" s="99"/>
      <c r="Q63" s="99"/>
      <c r="R63" s="99"/>
      <c r="S63" s="99"/>
      <c r="T63" s="99"/>
      <c r="U63" s="99"/>
      <c r="V63" s="99"/>
    </row>
    <row r="64" spans="1:22" ht="15.75" thickBot="1" x14ac:dyDescent="0.3">
      <c r="A64" s="167" t="s">
        <v>0</v>
      </c>
      <c r="B64" s="167" t="s">
        <v>221</v>
      </c>
      <c r="C64" s="157" t="s">
        <v>222</v>
      </c>
      <c r="D64" s="157"/>
      <c r="E64" s="157"/>
      <c r="F64" s="157"/>
      <c r="G64" s="157"/>
      <c r="H64" s="157"/>
      <c r="I64" s="93"/>
      <c r="J64" s="164" t="s">
        <v>108</v>
      </c>
      <c r="K64" s="164"/>
      <c r="L64" s="164"/>
      <c r="M64" s="164"/>
      <c r="N64" s="164"/>
      <c r="O64" s="164"/>
      <c r="P64" s="93"/>
      <c r="Q64" s="165" t="s">
        <v>225</v>
      </c>
      <c r="R64" s="165"/>
      <c r="S64" s="165"/>
      <c r="T64" s="165"/>
      <c r="U64" s="165"/>
      <c r="V64" s="165"/>
    </row>
    <row r="65" spans="1:22" ht="15.75" thickBot="1" x14ac:dyDescent="0.3">
      <c r="A65" s="167"/>
      <c r="B65" s="167"/>
      <c r="C65" s="159" t="s">
        <v>229</v>
      </c>
      <c r="D65" s="159"/>
      <c r="E65" s="159"/>
      <c r="F65" s="160" t="s">
        <v>230</v>
      </c>
      <c r="G65" s="160"/>
      <c r="H65" s="160"/>
      <c r="I65" s="93"/>
      <c r="J65" s="159" t="s">
        <v>229</v>
      </c>
      <c r="K65" s="159"/>
      <c r="L65" s="159"/>
      <c r="M65" s="160" t="s">
        <v>230</v>
      </c>
      <c r="N65" s="160"/>
      <c r="O65" s="160"/>
      <c r="P65" s="93"/>
      <c r="Q65" s="159" t="s">
        <v>229</v>
      </c>
      <c r="R65" s="159"/>
      <c r="S65" s="159"/>
      <c r="T65" s="160" t="s">
        <v>230</v>
      </c>
      <c r="U65" s="160"/>
      <c r="V65" s="160"/>
    </row>
    <row r="66" spans="1:22" ht="15.75" thickBot="1" x14ac:dyDescent="0.3">
      <c r="A66" s="167"/>
      <c r="B66" s="167"/>
      <c r="C66" s="166" t="s">
        <v>330</v>
      </c>
      <c r="D66" s="168"/>
      <c r="E66" s="168"/>
      <c r="F66" s="169" t="s">
        <v>320</v>
      </c>
      <c r="G66" s="169" t="s">
        <v>351</v>
      </c>
      <c r="H66" s="169" t="s">
        <v>323</v>
      </c>
      <c r="I66" s="94"/>
      <c r="J66" s="166" t="s">
        <v>340</v>
      </c>
      <c r="K66" s="168"/>
      <c r="L66" s="168"/>
      <c r="M66" s="169" t="s">
        <v>318</v>
      </c>
      <c r="N66" s="169" t="s">
        <v>317</v>
      </c>
      <c r="O66" s="169" t="s">
        <v>351</v>
      </c>
      <c r="P66" s="94"/>
      <c r="Q66" s="166" t="s">
        <v>341</v>
      </c>
      <c r="R66" s="168"/>
      <c r="S66" s="168"/>
      <c r="T66" s="163" t="s">
        <v>317</v>
      </c>
      <c r="U66" s="170"/>
      <c r="V66" s="170"/>
    </row>
    <row r="67" spans="1:22" ht="15.75" thickBot="1" x14ac:dyDescent="0.3">
      <c r="A67" s="167"/>
      <c r="B67" s="167"/>
      <c r="C67" s="166"/>
      <c r="D67" s="168"/>
      <c r="E67" s="168"/>
      <c r="F67" s="169"/>
      <c r="G67" s="169"/>
      <c r="H67" s="169"/>
      <c r="I67" s="94"/>
      <c r="J67" s="166"/>
      <c r="K67" s="168"/>
      <c r="L67" s="168"/>
      <c r="M67" s="169"/>
      <c r="N67" s="169"/>
      <c r="O67" s="169"/>
      <c r="P67" s="94"/>
      <c r="Q67" s="166"/>
      <c r="R67" s="168"/>
      <c r="S67" s="168"/>
      <c r="T67" s="163"/>
      <c r="U67" s="170"/>
      <c r="V67" s="170"/>
    </row>
    <row r="68" spans="1:22" ht="15.75" thickBot="1" x14ac:dyDescent="0.3">
      <c r="A68" s="95">
        <v>1</v>
      </c>
      <c r="B68" s="96" t="s">
        <v>208</v>
      </c>
      <c r="C68" s="106">
        <f>'CBA Urbana General'!N32</f>
        <v>0.25</v>
      </c>
      <c r="D68" s="97"/>
      <c r="E68" s="97"/>
      <c r="F68" s="97"/>
      <c r="G68" s="97"/>
      <c r="H68" s="97"/>
      <c r="I68" s="98"/>
      <c r="J68" s="106">
        <f>'CBA Urbana General'!O32</f>
        <v>0.25</v>
      </c>
      <c r="K68" s="97"/>
      <c r="L68" s="97"/>
      <c r="M68" s="97"/>
      <c r="N68" s="97"/>
      <c r="O68" s="97"/>
      <c r="P68" s="98"/>
      <c r="Q68" s="106">
        <f>'CBA Urbana General'!P32</f>
        <v>0.29000000000000004</v>
      </c>
      <c r="R68" s="97"/>
      <c r="S68" s="97"/>
      <c r="T68" s="97" t="s">
        <v>177</v>
      </c>
      <c r="U68" s="97"/>
      <c r="V68" s="97"/>
    </row>
    <row r="69" spans="1:22" ht="15.75" thickBot="1" x14ac:dyDescent="0.3">
      <c r="A69" s="95">
        <v>2</v>
      </c>
      <c r="B69" s="96" t="s">
        <v>209</v>
      </c>
      <c r="C69" s="106">
        <f>'CBA Urbana General'!N41</f>
        <v>5.5</v>
      </c>
      <c r="D69" s="97"/>
      <c r="E69" s="97"/>
      <c r="F69" s="97">
        <v>5.7</v>
      </c>
      <c r="G69" s="97">
        <v>3.95</v>
      </c>
      <c r="H69" s="97">
        <v>4.9000000000000004</v>
      </c>
      <c r="I69" s="98"/>
      <c r="J69" s="106">
        <f>'CBA Urbana General'!O41</f>
        <v>3.5</v>
      </c>
      <c r="K69" s="97"/>
      <c r="L69" s="97"/>
      <c r="M69" s="97">
        <v>6</v>
      </c>
      <c r="N69" s="97">
        <v>5.75</v>
      </c>
      <c r="O69" s="97">
        <v>5.35</v>
      </c>
      <c r="P69" s="98"/>
      <c r="Q69" s="106">
        <f>'CBA Urbana General'!P41</f>
        <v>5</v>
      </c>
      <c r="R69" s="97"/>
      <c r="S69" s="97"/>
      <c r="T69" s="97">
        <v>5.75</v>
      </c>
      <c r="U69" s="97"/>
      <c r="V69" s="97"/>
    </row>
    <row r="70" spans="1:22" ht="15.75" thickBot="1" x14ac:dyDescent="0.3">
      <c r="A70" s="95">
        <v>3</v>
      </c>
      <c r="B70" s="96" t="s">
        <v>210</v>
      </c>
      <c r="C70" s="106">
        <f>'CBA Urbana General'!N25</f>
        <v>0</v>
      </c>
      <c r="D70" s="97"/>
      <c r="E70" s="97"/>
      <c r="F70" s="97"/>
      <c r="G70" s="97">
        <v>18.149999999999999</v>
      </c>
      <c r="H70" s="97"/>
      <c r="I70" s="98"/>
      <c r="J70" s="106">
        <f>'CBA Urbana General'!O25</f>
        <v>15.5</v>
      </c>
      <c r="K70" s="97"/>
      <c r="L70" s="97"/>
      <c r="M70" s="97">
        <v>13.8</v>
      </c>
      <c r="N70" s="97">
        <v>19.45</v>
      </c>
      <c r="O70" s="97">
        <v>17.899999999999999</v>
      </c>
      <c r="P70" s="98"/>
      <c r="Q70" s="106">
        <f>'CBA Urbana General'!P25</f>
        <v>18</v>
      </c>
      <c r="R70" s="97"/>
      <c r="S70" s="97"/>
      <c r="T70" s="97">
        <v>19.899999999999999</v>
      </c>
      <c r="U70" s="97"/>
      <c r="V70" s="97"/>
    </row>
    <row r="71" spans="1:22" ht="15.75" thickBot="1" x14ac:dyDescent="0.3">
      <c r="A71" s="95">
        <v>4</v>
      </c>
      <c r="B71" s="96" t="s">
        <v>211</v>
      </c>
      <c r="C71" s="106">
        <f>'CBA Urbana General'!N30</f>
        <v>0.33</v>
      </c>
      <c r="D71" s="97"/>
      <c r="E71" s="97"/>
      <c r="F71" s="97"/>
      <c r="G71" s="97"/>
      <c r="H71" s="97"/>
      <c r="I71" s="98"/>
      <c r="J71" s="106">
        <f>'CBA Urbana General'!O30</f>
        <v>0.5</v>
      </c>
      <c r="K71" s="97"/>
      <c r="L71" s="97"/>
      <c r="M71" s="97"/>
      <c r="N71" s="97">
        <v>1.5</v>
      </c>
      <c r="O71" s="97">
        <v>1.2</v>
      </c>
      <c r="P71" s="98"/>
      <c r="Q71" s="106">
        <f>'CBA Urbana General'!P30</f>
        <v>0.38999999999999996</v>
      </c>
      <c r="R71" s="97"/>
      <c r="S71" s="97"/>
      <c r="T71" s="97" t="s">
        <v>177</v>
      </c>
      <c r="U71" s="97"/>
      <c r="V71" s="97"/>
    </row>
    <row r="72" spans="1:22" ht="15.75" thickBot="1" x14ac:dyDescent="0.3">
      <c r="A72" s="95">
        <v>5</v>
      </c>
      <c r="B72" s="96" t="s">
        <v>212</v>
      </c>
      <c r="C72" s="106">
        <f>'CBA Urbana General'!N42</f>
        <v>5</v>
      </c>
      <c r="D72" s="97"/>
      <c r="E72" s="97"/>
      <c r="F72" s="97">
        <v>6</v>
      </c>
      <c r="G72" s="97">
        <v>4.1500000000000004</v>
      </c>
      <c r="H72" s="97">
        <v>5.05</v>
      </c>
      <c r="I72" s="98"/>
      <c r="J72" s="106">
        <f>'CBA Urbana General'!O42</f>
        <v>5</v>
      </c>
      <c r="K72" s="97"/>
      <c r="L72" s="97"/>
      <c r="M72" s="97">
        <v>6</v>
      </c>
      <c r="N72" s="97">
        <v>5.9</v>
      </c>
      <c r="O72" s="97">
        <v>6.1</v>
      </c>
      <c r="P72" s="98"/>
      <c r="Q72" s="106">
        <f>'CBA Urbana General'!P42</f>
        <v>3.6666666666666665</v>
      </c>
      <c r="R72" s="97"/>
      <c r="S72" s="97"/>
      <c r="T72" s="97">
        <v>6</v>
      </c>
      <c r="U72" s="97"/>
      <c r="V72" s="97"/>
    </row>
    <row r="73" spans="1:22" ht="15.75" thickBot="1" x14ac:dyDescent="0.3">
      <c r="A73" s="95">
        <v>6</v>
      </c>
      <c r="B73" s="96" t="s">
        <v>213</v>
      </c>
      <c r="C73" s="106">
        <f>'CBA Urbana General'!N43</f>
        <v>4.5</v>
      </c>
      <c r="D73" s="97"/>
      <c r="E73" s="97"/>
      <c r="F73" s="97">
        <v>7.5</v>
      </c>
      <c r="G73" s="97">
        <v>4</v>
      </c>
      <c r="H73" s="97">
        <v>4.9000000000000004</v>
      </c>
      <c r="I73" s="98"/>
      <c r="J73" s="106">
        <f>'CBA Urbana General'!O43</f>
        <v>4</v>
      </c>
      <c r="K73" s="97"/>
      <c r="L73" s="97"/>
      <c r="M73" s="97">
        <v>6.2</v>
      </c>
      <c r="N73" s="97">
        <v>6.75</v>
      </c>
      <c r="O73" s="97">
        <v>6.5</v>
      </c>
      <c r="P73" s="98"/>
      <c r="Q73" s="106">
        <f>'CBA Urbana General'!P43</f>
        <v>3.5</v>
      </c>
      <c r="R73" s="97"/>
      <c r="S73" s="97"/>
      <c r="T73" s="97">
        <v>9.9499999999999993</v>
      </c>
      <c r="U73" s="97"/>
      <c r="V73" s="97"/>
    </row>
    <row r="74" spans="1:22" ht="15.75" thickBot="1" x14ac:dyDescent="0.3">
      <c r="A74" s="95">
        <v>7</v>
      </c>
      <c r="B74" s="96" t="s">
        <v>214</v>
      </c>
      <c r="C74" s="106">
        <f>'CBA Urbana General'!N16</f>
        <v>0</v>
      </c>
      <c r="D74" s="97"/>
      <c r="E74" s="97"/>
      <c r="F74" s="97">
        <v>15.8</v>
      </c>
      <c r="G74" s="97">
        <v>13.5</v>
      </c>
      <c r="H74" s="97">
        <v>13.5</v>
      </c>
      <c r="I74" s="98"/>
      <c r="J74" s="106">
        <f>'CBA Urbana General'!O16</f>
        <v>15</v>
      </c>
      <c r="K74" s="97"/>
      <c r="L74" s="97"/>
      <c r="M74" s="97">
        <v>14.75</v>
      </c>
      <c r="N74" s="97">
        <v>16</v>
      </c>
      <c r="O74" s="97">
        <v>16.5</v>
      </c>
      <c r="P74" s="98"/>
      <c r="Q74" s="106">
        <f>'CBA Urbana General'!P16</f>
        <v>0</v>
      </c>
      <c r="R74" s="97"/>
      <c r="S74" s="97"/>
      <c r="T74" s="97">
        <v>16</v>
      </c>
      <c r="U74" s="97"/>
      <c r="V74" s="97"/>
    </row>
    <row r="75" spans="1:22" ht="15.75" thickBot="1" x14ac:dyDescent="0.3">
      <c r="A75" s="95">
        <v>8</v>
      </c>
      <c r="B75" s="96" t="s">
        <v>215</v>
      </c>
      <c r="C75" s="106">
        <f>'CBA Urbana General'!N26</f>
        <v>0</v>
      </c>
      <c r="D75" s="97"/>
      <c r="E75" s="97"/>
      <c r="F75" s="97">
        <v>10.7</v>
      </c>
      <c r="G75" s="97">
        <v>9.0500000000000007</v>
      </c>
      <c r="H75" s="97">
        <v>11.05</v>
      </c>
      <c r="I75" s="98"/>
      <c r="J75" s="106">
        <f>'CBA Urbana General'!O26</f>
        <v>8</v>
      </c>
      <c r="K75" s="97"/>
      <c r="L75" s="97"/>
      <c r="M75" s="97">
        <v>6</v>
      </c>
      <c r="N75" s="97">
        <v>9.5500000000000007</v>
      </c>
      <c r="O75" s="97">
        <v>8.1999999999999993</v>
      </c>
      <c r="P75" s="98"/>
      <c r="Q75" s="106">
        <f>'CBA Urbana General'!P26</f>
        <v>7.75</v>
      </c>
      <c r="R75" s="97"/>
      <c r="S75" s="97"/>
      <c r="T75" s="97" t="s">
        <v>177</v>
      </c>
      <c r="U75" s="97"/>
      <c r="V75" s="97"/>
    </row>
    <row r="76" spans="1:22" ht="15.75" thickBot="1" x14ac:dyDescent="0.3">
      <c r="A76" s="95">
        <v>9</v>
      </c>
      <c r="B76" s="96" t="s">
        <v>216</v>
      </c>
      <c r="C76" s="106">
        <f>'CBA Urbana General'!N36</f>
        <v>5.5</v>
      </c>
      <c r="D76" s="97"/>
      <c r="E76" s="97"/>
      <c r="F76" s="97">
        <v>4.2</v>
      </c>
      <c r="G76" s="97">
        <v>4.95</v>
      </c>
      <c r="H76" s="97">
        <v>4.95</v>
      </c>
      <c r="I76" s="98"/>
      <c r="J76" s="106">
        <f>'CBA Urbana General'!O36</f>
        <v>4.75</v>
      </c>
      <c r="K76" s="97"/>
      <c r="L76" s="97"/>
      <c r="M76" s="97">
        <v>4.5</v>
      </c>
      <c r="N76" s="97">
        <v>4.3499999999999996</v>
      </c>
      <c r="O76" s="97">
        <v>4.95</v>
      </c>
      <c r="P76" s="98"/>
      <c r="Q76" s="106">
        <f>'CBA Urbana General'!P36</f>
        <v>4.625</v>
      </c>
      <c r="R76" s="97"/>
      <c r="S76" s="97"/>
      <c r="T76" s="97">
        <v>4.3499999999999996</v>
      </c>
      <c r="U76" s="97"/>
      <c r="V76" s="97"/>
    </row>
    <row r="77" spans="1:22" ht="15.75" thickBot="1" x14ac:dyDescent="0.3">
      <c r="A77" s="95">
        <v>10</v>
      </c>
      <c r="B77" s="96" t="s">
        <v>217</v>
      </c>
      <c r="C77" s="106">
        <f>'CBA Urbana General'!N27</f>
        <v>0</v>
      </c>
      <c r="D77" s="97"/>
      <c r="E77" s="97"/>
      <c r="F77" s="97">
        <v>6</v>
      </c>
      <c r="G77" s="97">
        <v>7.05</v>
      </c>
      <c r="H77" s="97">
        <v>7.05</v>
      </c>
      <c r="I77" s="98"/>
      <c r="J77" s="106">
        <f>'CBA Urbana General'!O27</f>
        <v>5</v>
      </c>
      <c r="K77" s="97"/>
      <c r="L77" s="97"/>
      <c r="M77" s="97">
        <v>5.0999999999999996</v>
      </c>
      <c r="N77" s="97">
        <v>5.2</v>
      </c>
      <c r="O77" s="97">
        <v>5.2</v>
      </c>
      <c r="P77" s="98"/>
      <c r="Q77" s="106">
        <f>'CBA Urbana General'!P27</f>
        <v>5</v>
      </c>
      <c r="R77" s="97"/>
      <c r="S77" s="97"/>
      <c r="T77" s="97">
        <v>5.3</v>
      </c>
      <c r="U77" s="97"/>
      <c r="V77" s="97"/>
    </row>
    <row r="78" spans="1:22" ht="15.75" thickBot="1" x14ac:dyDescent="0.3">
      <c r="A78" s="95">
        <v>11</v>
      </c>
      <c r="B78" s="96" t="s">
        <v>218</v>
      </c>
      <c r="C78" s="106">
        <f>'CBA Urbana General'!N29</f>
        <v>0.33</v>
      </c>
      <c r="D78" s="97"/>
      <c r="E78" s="97"/>
      <c r="F78" s="97"/>
      <c r="G78" s="97"/>
      <c r="H78" s="97"/>
      <c r="I78" s="98"/>
      <c r="J78" s="106">
        <f>'CBA Urbana General'!O29</f>
        <v>0.5</v>
      </c>
      <c r="K78" s="97"/>
      <c r="L78" s="97"/>
      <c r="M78" s="97"/>
      <c r="N78" s="97">
        <v>1.03</v>
      </c>
      <c r="O78" s="97">
        <v>1.2</v>
      </c>
      <c r="P78" s="98"/>
      <c r="Q78" s="106">
        <f>'CBA Urbana General'!P29</f>
        <v>0.38999999999999996</v>
      </c>
      <c r="R78" s="97"/>
      <c r="S78" s="97"/>
      <c r="T78" s="97" t="s">
        <v>177</v>
      </c>
      <c r="U78" s="97"/>
      <c r="V78" s="97"/>
    </row>
    <row r="79" spans="1:22" ht="15.75" thickBot="1" x14ac:dyDescent="0.3">
      <c r="A79" s="95">
        <v>12</v>
      </c>
      <c r="B79" s="96" t="s">
        <v>219</v>
      </c>
      <c r="C79" s="106">
        <f>'CBA Urbana General'!N13</f>
        <v>0</v>
      </c>
      <c r="D79" s="97"/>
      <c r="E79" s="97"/>
      <c r="F79" s="97">
        <v>23</v>
      </c>
      <c r="G79" s="97"/>
      <c r="H79" s="97"/>
      <c r="I79" s="98"/>
      <c r="J79" s="106">
        <f>'CBA Urbana General'!O13</f>
        <v>20</v>
      </c>
      <c r="K79" s="97"/>
      <c r="L79" s="97"/>
      <c r="M79" s="97">
        <v>26.95</v>
      </c>
      <c r="N79" s="97">
        <v>2.75</v>
      </c>
      <c r="O79" s="97">
        <v>23.5</v>
      </c>
      <c r="P79" s="98"/>
      <c r="Q79" s="106">
        <f>'CBA Urbana General'!P13</f>
        <v>23</v>
      </c>
      <c r="R79" s="97"/>
      <c r="S79" s="97"/>
      <c r="T79" s="97" t="s">
        <v>177</v>
      </c>
      <c r="U79" s="97"/>
      <c r="V79" s="97"/>
    </row>
    <row r="80" spans="1:22" ht="15.75" thickBot="1" x14ac:dyDescent="0.3">
      <c r="A80" s="95">
        <v>13</v>
      </c>
      <c r="B80" s="96" t="s">
        <v>231</v>
      </c>
      <c r="C80" s="106">
        <f>'CBA Urbana General'!N40</f>
        <v>5</v>
      </c>
      <c r="D80" s="97"/>
      <c r="E80" s="97"/>
      <c r="F80" s="97">
        <v>4.9000000000000004</v>
      </c>
      <c r="G80" s="97">
        <v>3.1</v>
      </c>
      <c r="H80" s="97">
        <v>3.1</v>
      </c>
      <c r="I80" s="98"/>
      <c r="J80" s="106">
        <f>'CBA Urbana General'!O40</f>
        <v>2.75</v>
      </c>
      <c r="K80" s="97"/>
      <c r="L80" s="97"/>
      <c r="M80" s="97">
        <v>2.95</v>
      </c>
      <c r="N80" s="97">
        <v>4.5</v>
      </c>
      <c r="O80" s="97">
        <v>4.0999999999999996</v>
      </c>
      <c r="P80" s="98"/>
      <c r="Q80" s="106">
        <f>'CBA Urbana General'!P40</f>
        <v>3.6666666666666665</v>
      </c>
      <c r="R80" s="97"/>
      <c r="S80" s="97"/>
      <c r="T80" s="97" t="s">
        <v>177</v>
      </c>
      <c r="U80" s="97"/>
      <c r="V80" s="97"/>
    </row>
    <row r="81" spans="1:22" ht="15.75" thickBot="1" x14ac:dyDescent="0.3">
      <c r="A81" s="95">
        <v>14</v>
      </c>
      <c r="B81" s="96" t="s">
        <v>220</v>
      </c>
      <c r="C81" s="106">
        <f>'CBA Urbana General'!N64</f>
        <v>5</v>
      </c>
      <c r="D81" s="97"/>
      <c r="E81" s="97"/>
      <c r="F81" s="97"/>
      <c r="G81" s="97">
        <v>3.6</v>
      </c>
      <c r="H81" s="97"/>
      <c r="I81" s="98"/>
      <c r="J81" s="106">
        <f>'CBA Urbana General'!O64</f>
        <v>4.25</v>
      </c>
      <c r="K81" s="97"/>
      <c r="L81" s="97"/>
      <c r="M81" s="97">
        <v>3.85</v>
      </c>
      <c r="N81" s="97">
        <v>3.95</v>
      </c>
      <c r="O81" s="97">
        <v>4.0999999999999996</v>
      </c>
      <c r="P81" s="98"/>
      <c r="Q81" s="106">
        <f>'CBA Urbana General'!P64</f>
        <v>4</v>
      </c>
      <c r="R81" s="97"/>
      <c r="S81" s="97"/>
      <c r="T81" s="97"/>
      <c r="U81" s="97"/>
      <c r="V81" s="97"/>
    </row>
    <row r="82" spans="1:22" ht="8.25" customHeight="1" thickBot="1" x14ac:dyDescent="0.3">
      <c r="A82" s="99"/>
      <c r="B82" s="99"/>
      <c r="C82" s="99"/>
      <c r="D82" s="99"/>
      <c r="E82" s="99"/>
      <c r="F82" s="99"/>
      <c r="G82" s="99"/>
      <c r="H82" s="99"/>
      <c r="I82" s="99"/>
      <c r="J82" s="99"/>
      <c r="K82" s="99"/>
      <c r="L82" s="99"/>
      <c r="M82" s="99"/>
      <c r="N82" s="99"/>
      <c r="O82" s="99"/>
      <c r="P82" s="99"/>
      <c r="Q82" s="99"/>
      <c r="R82" s="99"/>
      <c r="S82" s="99"/>
      <c r="T82" s="99"/>
      <c r="U82" s="99"/>
      <c r="V82" s="99"/>
    </row>
    <row r="83" spans="1:22" ht="15.75" thickBot="1" x14ac:dyDescent="0.3">
      <c r="A83" s="167" t="s">
        <v>0</v>
      </c>
      <c r="B83" s="167" t="s">
        <v>221</v>
      </c>
      <c r="C83" s="157" t="s">
        <v>110</v>
      </c>
      <c r="D83" s="157"/>
      <c r="E83" s="157"/>
      <c r="F83" s="157"/>
      <c r="G83" s="157"/>
      <c r="H83" s="157"/>
      <c r="I83" s="93"/>
      <c r="J83" s="164" t="s">
        <v>111</v>
      </c>
      <c r="K83" s="164"/>
      <c r="L83" s="164"/>
      <c r="M83" s="164"/>
      <c r="N83" s="164"/>
      <c r="O83" s="164"/>
      <c r="P83" s="93"/>
      <c r="Q83" s="165" t="s">
        <v>112</v>
      </c>
      <c r="R83" s="165"/>
      <c r="S83" s="165"/>
      <c r="T83" s="165"/>
      <c r="U83" s="165"/>
      <c r="V83" s="165"/>
    </row>
    <row r="84" spans="1:22" ht="15.75" thickBot="1" x14ac:dyDescent="0.3">
      <c r="A84" s="167"/>
      <c r="B84" s="167"/>
      <c r="C84" s="159" t="s">
        <v>229</v>
      </c>
      <c r="D84" s="159"/>
      <c r="E84" s="159"/>
      <c r="F84" s="160" t="s">
        <v>230</v>
      </c>
      <c r="G84" s="160"/>
      <c r="H84" s="160"/>
      <c r="I84" s="93"/>
      <c r="J84" s="159" t="s">
        <v>229</v>
      </c>
      <c r="K84" s="159"/>
      <c r="L84" s="159"/>
      <c r="M84" s="160" t="s">
        <v>230</v>
      </c>
      <c r="N84" s="160"/>
      <c r="O84" s="160"/>
      <c r="P84" s="93"/>
      <c r="Q84" s="159" t="s">
        <v>229</v>
      </c>
      <c r="R84" s="159"/>
      <c r="S84" s="159"/>
      <c r="T84" s="160" t="s">
        <v>230</v>
      </c>
      <c r="U84" s="160"/>
      <c r="V84" s="160"/>
    </row>
    <row r="85" spans="1:22" ht="15.75" thickBot="1" x14ac:dyDescent="0.3">
      <c r="A85" s="167"/>
      <c r="B85" s="167"/>
      <c r="C85" s="166" t="s">
        <v>342</v>
      </c>
      <c r="D85" s="168"/>
      <c r="E85" s="168"/>
      <c r="F85" s="169" t="s">
        <v>352</v>
      </c>
      <c r="G85" s="170"/>
      <c r="H85" s="170"/>
      <c r="I85" s="94"/>
      <c r="J85" s="166" t="s">
        <v>343</v>
      </c>
      <c r="K85" s="168"/>
      <c r="L85" s="168"/>
      <c r="M85" s="169" t="s">
        <v>317</v>
      </c>
      <c r="N85" s="170"/>
      <c r="O85" s="170"/>
      <c r="P85" s="94"/>
      <c r="Q85" s="168"/>
      <c r="R85" s="168"/>
      <c r="S85" s="168"/>
      <c r="T85" s="163" t="s">
        <v>318</v>
      </c>
      <c r="U85" s="170"/>
      <c r="V85" s="170"/>
    </row>
    <row r="86" spans="1:22" ht="15.75" thickBot="1" x14ac:dyDescent="0.3">
      <c r="A86" s="167"/>
      <c r="B86" s="167"/>
      <c r="C86" s="166"/>
      <c r="D86" s="168"/>
      <c r="E86" s="168"/>
      <c r="F86" s="169"/>
      <c r="G86" s="170"/>
      <c r="H86" s="170"/>
      <c r="I86" s="94"/>
      <c r="J86" s="166"/>
      <c r="K86" s="168"/>
      <c r="L86" s="168"/>
      <c r="M86" s="169"/>
      <c r="N86" s="170"/>
      <c r="O86" s="170"/>
      <c r="P86" s="94"/>
      <c r="Q86" s="168"/>
      <c r="R86" s="168"/>
      <c r="S86" s="168"/>
      <c r="T86" s="163"/>
      <c r="U86" s="170"/>
      <c r="V86" s="170"/>
    </row>
    <row r="87" spans="1:22" ht="15.75" thickBot="1" x14ac:dyDescent="0.3">
      <c r="A87" s="95">
        <v>1</v>
      </c>
      <c r="B87" s="96" t="s">
        <v>208</v>
      </c>
      <c r="C87" s="106">
        <f>'CBA Urbana General'!Q32</f>
        <v>0.34999999999999992</v>
      </c>
      <c r="D87" s="97"/>
      <c r="E87" s="97"/>
      <c r="F87" s="97">
        <v>0.85</v>
      </c>
      <c r="G87" s="97"/>
      <c r="H87" s="97"/>
      <c r="I87" s="98"/>
      <c r="J87" s="106">
        <f>'CBA Urbana General'!R32</f>
        <v>0.25</v>
      </c>
      <c r="K87" s="97"/>
      <c r="L87" s="97"/>
      <c r="M87" s="97"/>
      <c r="N87" s="97"/>
      <c r="O87" s="97"/>
      <c r="P87" s="98"/>
      <c r="Q87" s="106" t="e">
        <f>'CBA Urbana General'!#REF!</f>
        <v>#REF!</v>
      </c>
      <c r="R87" s="97"/>
      <c r="S87" s="97"/>
      <c r="T87" s="97" t="s">
        <v>177</v>
      </c>
      <c r="U87" s="97"/>
      <c r="V87" s="97"/>
    </row>
    <row r="88" spans="1:22" ht="15.75" thickBot="1" x14ac:dyDescent="0.3">
      <c r="A88" s="95">
        <v>2</v>
      </c>
      <c r="B88" s="96" t="s">
        <v>209</v>
      </c>
      <c r="C88" s="106">
        <f>'CBA Urbana General'!Q41</f>
        <v>5</v>
      </c>
      <c r="D88" s="97"/>
      <c r="E88" s="97"/>
      <c r="F88" s="97">
        <v>6.4</v>
      </c>
      <c r="G88" s="97"/>
      <c r="H88" s="97"/>
      <c r="I88" s="98"/>
      <c r="J88" s="106">
        <f>'CBA Urbana General'!R41</f>
        <v>6</v>
      </c>
      <c r="K88" s="97"/>
      <c r="L88" s="97"/>
      <c r="M88" s="97">
        <v>6.33</v>
      </c>
      <c r="N88" s="97"/>
      <c r="O88" s="97"/>
      <c r="P88" s="98"/>
      <c r="Q88" s="106" t="e">
        <f>'CBA Urbana General'!#REF!</f>
        <v>#REF!</v>
      </c>
      <c r="R88" s="97"/>
      <c r="S88" s="97"/>
      <c r="T88" s="97">
        <v>5.75</v>
      </c>
      <c r="U88" s="97"/>
      <c r="V88" s="97"/>
    </row>
    <row r="89" spans="1:22" ht="15.75" thickBot="1" x14ac:dyDescent="0.3">
      <c r="A89" s="95">
        <v>3</v>
      </c>
      <c r="B89" s="96" t="s">
        <v>210</v>
      </c>
      <c r="C89" s="106">
        <f>'CBA Urbana General'!Q25</f>
        <v>13.75</v>
      </c>
      <c r="D89" s="97"/>
      <c r="E89" s="97"/>
      <c r="F89" s="97"/>
      <c r="G89" s="97"/>
      <c r="H89" s="97"/>
      <c r="I89" s="98"/>
      <c r="J89" s="106">
        <f>'CBA Urbana General'!R25</f>
        <v>18</v>
      </c>
      <c r="K89" s="97"/>
      <c r="L89" s="97"/>
      <c r="M89" s="97">
        <v>24.05</v>
      </c>
      <c r="N89" s="97"/>
      <c r="O89" s="97"/>
      <c r="P89" s="98"/>
      <c r="Q89" s="106" t="e">
        <f>'CBA Urbana General'!#REF!</f>
        <v>#REF!</v>
      </c>
      <c r="R89" s="97"/>
      <c r="S89" s="97"/>
      <c r="T89" s="97" t="s">
        <v>177</v>
      </c>
      <c r="U89" s="97"/>
      <c r="V89" s="97"/>
    </row>
    <row r="90" spans="1:22" ht="15.75" thickBot="1" x14ac:dyDescent="0.3">
      <c r="A90" s="95">
        <v>4</v>
      </c>
      <c r="B90" s="96" t="s">
        <v>211</v>
      </c>
      <c r="C90" s="106">
        <f>'CBA Urbana General'!Q30</f>
        <v>0.5</v>
      </c>
      <c r="D90" s="97"/>
      <c r="E90" s="97"/>
      <c r="F90" s="97">
        <v>1.9</v>
      </c>
      <c r="G90" s="97"/>
      <c r="H90" s="97"/>
      <c r="I90" s="98"/>
      <c r="J90" s="106">
        <f>'CBA Urbana General'!R30</f>
        <v>0</v>
      </c>
      <c r="K90" s="97"/>
      <c r="L90" s="97"/>
      <c r="M90" s="97"/>
      <c r="N90" s="97"/>
      <c r="O90" s="97"/>
      <c r="P90" s="98"/>
      <c r="Q90" s="106" t="e">
        <f>'CBA Urbana General'!#REF!</f>
        <v>#REF!</v>
      </c>
      <c r="R90" s="97"/>
      <c r="S90" s="97"/>
      <c r="T90" s="97" t="s">
        <v>177</v>
      </c>
      <c r="U90" s="97"/>
      <c r="V90" s="97"/>
    </row>
    <row r="91" spans="1:22" ht="15.75" thickBot="1" x14ac:dyDescent="0.3">
      <c r="A91" s="95">
        <v>5</v>
      </c>
      <c r="B91" s="96" t="s">
        <v>212</v>
      </c>
      <c r="C91" s="106">
        <f>'CBA Urbana General'!Q42</f>
        <v>5</v>
      </c>
      <c r="D91" s="97"/>
      <c r="E91" s="97"/>
      <c r="F91" s="97">
        <v>5.8</v>
      </c>
      <c r="G91" s="97"/>
      <c r="H91" s="97"/>
      <c r="I91" s="98"/>
      <c r="J91" s="106">
        <f>'CBA Urbana General'!R42</f>
        <v>4</v>
      </c>
      <c r="K91" s="97"/>
      <c r="L91" s="97"/>
      <c r="M91" s="97">
        <v>10</v>
      </c>
      <c r="N91" s="97"/>
      <c r="O91" s="97"/>
      <c r="P91" s="98"/>
      <c r="Q91" s="106" t="e">
        <f>'CBA Urbana General'!#REF!</f>
        <v>#REF!</v>
      </c>
      <c r="R91" s="97"/>
      <c r="S91" s="97"/>
      <c r="T91" s="97">
        <v>6.5</v>
      </c>
      <c r="U91" s="97"/>
      <c r="V91" s="97"/>
    </row>
    <row r="92" spans="1:22" ht="15.75" thickBot="1" x14ac:dyDescent="0.3">
      <c r="A92" s="95">
        <v>6</v>
      </c>
      <c r="B92" s="96" t="s">
        <v>213</v>
      </c>
      <c r="C92" s="106">
        <f>'CBA Urbana General'!Q43</f>
        <v>4</v>
      </c>
      <c r="D92" s="97"/>
      <c r="E92" s="97"/>
      <c r="F92" s="97">
        <v>6.3</v>
      </c>
      <c r="G92" s="97"/>
      <c r="H92" s="97"/>
      <c r="I92" s="98"/>
      <c r="J92" s="106">
        <f>'CBA Urbana General'!R43</f>
        <v>5</v>
      </c>
      <c r="K92" s="97"/>
      <c r="L92" s="97"/>
      <c r="M92" s="97">
        <v>7</v>
      </c>
      <c r="N92" s="97"/>
      <c r="O92" s="97"/>
      <c r="P92" s="98"/>
      <c r="Q92" s="106" t="e">
        <f>'CBA Urbana General'!#REF!</f>
        <v>#REF!</v>
      </c>
      <c r="R92" s="97"/>
      <c r="S92" s="97"/>
      <c r="T92" s="97">
        <v>6.9</v>
      </c>
      <c r="U92" s="97"/>
      <c r="V92" s="97"/>
    </row>
    <row r="93" spans="1:22" ht="15.75" thickBot="1" x14ac:dyDescent="0.3">
      <c r="A93" s="95">
        <v>7</v>
      </c>
      <c r="B93" s="96" t="s">
        <v>214</v>
      </c>
      <c r="C93" s="106">
        <f>'CBA Urbana General'!Q16</f>
        <v>14.5</v>
      </c>
      <c r="D93" s="97"/>
      <c r="E93" s="97"/>
      <c r="F93" s="97"/>
      <c r="G93" s="97"/>
      <c r="H93" s="97"/>
      <c r="I93" s="98"/>
      <c r="J93" s="106">
        <f>'CBA Urbana General'!R16</f>
        <v>16</v>
      </c>
      <c r="K93" s="97"/>
      <c r="L93" s="97"/>
      <c r="M93" s="97">
        <v>13.95</v>
      </c>
      <c r="N93" s="97"/>
      <c r="O93" s="97"/>
      <c r="P93" s="98"/>
      <c r="Q93" s="106" t="e">
        <f>'CBA Urbana General'!#REF!</f>
        <v>#REF!</v>
      </c>
      <c r="R93" s="97"/>
      <c r="S93" s="97"/>
      <c r="T93" s="97" t="s">
        <v>177</v>
      </c>
      <c r="U93" s="97"/>
      <c r="V93" s="97"/>
    </row>
    <row r="94" spans="1:22" ht="15.75" thickBot="1" x14ac:dyDescent="0.3">
      <c r="A94" s="95">
        <v>8</v>
      </c>
      <c r="B94" s="96" t="s">
        <v>215</v>
      </c>
      <c r="C94" s="106">
        <f>'CBA Urbana General'!Q26</f>
        <v>7.75</v>
      </c>
      <c r="D94" s="97"/>
      <c r="E94" s="97"/>
      <c r="F94" s="97">
        <v>10</v>
      </c>
      <c r="G94" s="97"/>
      <c r="H94" s="97"/>
      <c r="I94" s="98"/>
      <c r="J94" s="106">
        <f>'CBA Urbana General'!R26</f>
        <v>8.5</v>
      </c>
      <c r="K94" s="97"/>
      <c r="L94" s="97"/>
      <c r="M94" s="97">
        <v>9.1</v>
      </c>
      <c r="N94" s="97"/>
      <c r="O94" s="97"/>
      <c r="P94" s="98"/>
      <c r="Q94" s="106" t="e">
        <f>'CBA Urbana General'!#REF!</f>
        <v>#REF!</v>
      </c>
      <c r="R94" s="97"/>
      <c r="S94" s="97"/>
      <c r="T94" s="97" t="s">
        <v>177</v>
      </c>
      <c r="U94" s="97"/>
      <c r="V94" s="97"/>
    </row>
    <row r="95" spans="1:22" ht="15.75" thickBot="1" x14ac:dyDescent="0.3">
      <c r="A95" s="95">
        <v>9</v>
      </c>
      <c r="B95" s="96" t="s">
        <v>216</v>
      </c>
      <c r="C95" s="106">
        <f>'CBA Urbana General'!Q36</f>
        <v>4.5</v>
      </c>
      <c r="D95" s="97"/>
      <c r="E95" s="97"/>
      <c r="F95" s="97">
        <v>4.4000000000000004</v>
      </c>
      <c r="G95" s="97"/>
      <c r="H95" s="97"/>
      <c r="I95" s="98"/>
      <c r="J95" s="106">
        <f>'CBA Urbana General'!R36</f>
        <v>5</v>
      </c>
      <c r="K95" s="97"/>
      <c r="L95" s="97"/>
      <c r="M95" s="97">
        <v>5.25</v>
      </c>
      <c r="N95" s="97"/>
      <c r="O95" s="97"/>
      <c r="P95" s="98"/>
      <c r="Q95" s="106" t="e">
        <f>'CBA Urbana General'!#REF!</f>
        <v>#REF!</v>
      </c>
      <c r="R95" s="97"/>
      <c r="S95" s="97"/>
      <c r="T95" s="97" t="s">
        <v>177</v>
      </c>
      <c r="U95" s="97"/>
      <c r="V95" s="97"/>
    </row>
    <row r="96" spans="1:22" ht="15.75" thickBot="1" x14ac:dyDescent="0.3">
      <c r="A96" s="95">
        <v>10</v>
      </c>
      <c r="B96" s="96" t="s">
        <v>217</v>
      </c>
      <c r="C96" s="106">
        <f>'CBA Urbana General'!Q27</f>
        <v>5</v>
      </c>
      <c r="D96" s="97"/>
      <c r="E96" s="97"/>
      <c r="F96" s="97">
        <v>5.3</v>
      </c>
      <c r="G96" s="97"/>
      <c r="H96" s="97"/>
      <c r="I96" s="98"/>
      <c r="J96" s="106">
        <f>'CBA Urbana General'!R27</f>
        <v>5</v>
      </c>
      <c r="K96" s="97"/>
      <c r="L96" s="97"/>
      <c r="M96" s="97">
        <v>5.25</v>
      </c>
      <c r="N96" s="97"/>
      <c r="O96" s="97"/>
      <c r="P96" s="98"/>
      <c r="Q96" s="106" t="e">
        <f>'CBA Urbana General'!#REF!</f>
        <v>#REF!</v>
      </c>
      <c r="R96" s="97"/>
      <c r="S96" s="97"/>
      <c r="T96" s="97" t="s">
        <v>177</v>
      </c>
      <c r="U96" s="97"/>
      <c r="V96" s="97"/>
    </row>
    <row r="97" spans="1:22" ht="15.75" thickBot="1" x14ac:dyDescent="0.3">
      <c r="A97" s="95">
        <v>11</v>
      </c>
      <c r="B97" s="96" t="s">
        <v>218</v>
      </c>
      <c r="C97" s="106">
        <f>'CBA Urbana General'!Q29</f>
        <v>0.45</v>
      </c>
      <c r="D97" s="97"/>
      <c r="E97" s="97"/>
      <c r="F97" s="97">
        <v>0.85</v>
      </c>
      <c r="G97" s="97"/>
      <c r="H97" s="97"/>
      <c r="I97" s="98"/>
      <c r="J97" s="106">
        <f>'CBA Urbana General'!R29</f>
        <v>0</v>
      </c>
      <c r="K97" s="97"/>
      <c r="L97" s="97"/>
      <c r="M97" s="97"/>
      <c r="N97" s="97"/>
      <c r="O97" s="97"/>
      <c r="P97" s="98"/>
      <c r="Q97" s="106" t="e">
        <f>'CBA Urbana General'!#REF!</f>
        <v>#REF!</v>
      </c>
      <c r="R97" s="97"/>
      <c r="S97" s="97"/>
      <c r="T97" s="97" t="s">
        <v>177</v>
      </c>
      <c r="U97" s="97"/>
      <c r="V97" s="97"/>
    </row>
    <row r="98" spans="1:22" ht="15.75" thickBot="1" x14ac:dyDescent="0.3">
      <c r="A98" s="95">
        <v>12</v>
      </c>
      <c r="B98" s="96" t="s">
        <v>219</v>
      </c>
      <c r="C98" s="106">
        <f>'CBA Urbana General'!Q13</f>
        <v>22</v>
      </c>
      <c r="D98" s="97"/>
      <c r="E98" s="97"/>
      <c r="F98" s="97">
        <v>31</v>
      </c>
      <c r="G98" s="97"/>
      <c r="H98" s="97"/>
      <c r="I98" s="98"/>
      <c r="J98" s="106">
        <f>'CBA Urbana General'!R13</f>
        <v>0</v>
      </c>
      <c r="K98" s="97"/>
      <c r="L98" s="97"/>
      <c r="M98" s="97"/>
      <c r="N98" s="97"/>
      <c r="O98" s="97"/>
      <c r="P98" s="98"/>
      <c r="Q98" s="106" t="e">
        <f>'CBA Urbana General'!#REF!</f>
        <v>#REF!</v>
      </c>
      <c r="R98" s="97"/>
      <c r="S98" s="97"/>
      <c r="T98" s="97" t="s">
        <v>177</v>
      </c>
      <c r="U98" s="97"/>
      <c r="V98" s="97"/>
    </row>
    <row r="99" spans="1:22" ht="15.75" thickBot="1" x14ac:dyDescent="0.3">
      <c r="A99" s="95">
        <v>13</v>
      </c>
      <c r="B99" s="96" t="s">
        <v>231</v>
      </c>
      <c r="C99" s="106">
        <f>'CBA Urbana General'!Q40</f>
        <v>4.166666666666667</v>
      </c>
      <c r="D99" s="97"/>
      <c r="E99" s="97"/>
      <c r="F99" s="97">
        <v>5.4</v>
      </c>
      <c r="G99" s="97"/>
      <c r="H99" s="97"/>
      <c r="I99" s="98"/>
      <c r="J99" s="106">
        <f>'CBA Urbana General'!R40</f>
        <v>4</v>
      </c>
      <c r="K99" s="97"/>
      <c r="L99" s="97"/>
      <c r="M99" s="97" t="s">
        <v>5</v>
      </c>
      <c r="N99" s="97"/>
      <c r="O99" s="97"/>
      <c r="P99" s="98"/>
      <c r="Q99" s="106" t="e">
        <f>'CBA Urbana General'!#REF!</f>
        <v>#REF!</v>
      </c>
      <c r="R99" s="97"/>
      <c r="S99" s="97"/>
      <c r="T99" s="97">
        <v>4.9000000000000004</v>
      </c>
      <c r="U99" s="97"/>
      <c r="V99" s="97"/>
    </row>
    <row r="100" spans="1:22" ht="15.75" thickBot="1" x14ac:dyDescent="0.3">
      <c r="A100" s="95">
        <v>14</v>
      </c>
      <c r="B100" s="96" t="s">
        <v>220</v>
      </c>
      <c r="C100" s="106">
        <f>'CBA Urbana General'!Q64</f>
        <v>4.5</v>
      </c>
      <c r="D100" s="97"/>
      <c r="E100" s="97"/>
      <c r="F100" s="97">
        <v>4.25</v>
      </c>
      <c r="G100" s="97"/>
      <c r="H100" s="97"/>
      <c r="I100" s="98"/>
      <c r="J100" s="106">
        <f>'CBA Urbana General'!R64</f>
        <v>4</v>
      </c>
      <c r="K100" s="97"/>
      <c r="L100" s="97"/>
      <c r="M100" s="97">
        <v>5</v>
      </c>
      <c r="N100" s="97"/>
      <c r="O100" s="97"/>
      <c r="P100" s="98"/>
      <c r="Q100" s="106" t="e">
        <f>'CBA Urbana General'!#REF!</f>
        <v>#REF!</v>
      </c>
      <c r="R100" s="97"/>
      <c r="S100" s="97"/>
      <c r="T100" s="97"/>
      <c r="U100" s="97"/>
      <c r="V100" s="97"/>
    </row>
    <row r="101" spans="1:22" ht="8.25" customHeight="1" thickBot="1" x14ac:dyDescent="0.3">
      <c r="A101" s="99"/>
      <c r="B101" s="99"/>
      <c r="C101" s="99"/>
      <c r="D101" s="99"/>
      <c r="E101" s="99"/>
      <c r="F101" s="99"/>
      <c r="G101" s="99"/>
      <c r="H101" s="99"/>
      <c r="I101" s="99"/>
      <c r="J101" s="99"/>
      <c r="K101" s="99"/>
      <c r="L101" s="99"/>
      <c r="M101" s="99"/>
      <c r="N101" s="99"/>
      <c r="O101" s="99"/>
      <c r="P101" s="99"/>
      <c r="Q101" s="99"/>
      <c r="R101" s="99"/>
      <c r="S101" s="99"/>
      <c r="T101" s="99"/>
      <c r="U101" s="99"/>
      <c r="V101" s="99"/>
    </row>
    <row r="102" spans="1:22" ht="15.75" thickBot="1" x14ac:dyDescent="0.3">
      <c r="A102" s="167" t="s">
        <v>0</v>
      </c>
      <c r="B102" s="167" t="s">
        <v>221</v>
      </c>
      <c r="C102" s="157" t="s">
        <v>226</v>
      </c>
      <c r="D102" s="157"/>
      <c r="E102" s="157"/>
      <c r="F102" s="157"/>
      <c r="G102" s="157"/>
      <c r="H102" s="157"/>
      <c r="I102" s="93"/>
      <c r="J102" s="164" t="s">
        <v>227</v>
      </c>
      <c r="K102" s="164"/>
      <c r="L102" s="164"/>
      <c r="M102" s="164"/>
      <c r="N102" s="164"/>
      <c r="O102" s="164"/>
      <c r="P102" s="93"/>
      <c r="Q102" s="165" t="s">
        <v>228</v>
      </c>
      <c r="R102" s="165"/>
      <c r="S102" s="165"/>
      <c r="T102" s="165"/>
      <c r="U102" s="165"/>
      <c r="V102" s="165"/>
    </row>
    <row r="103" spans="1:22" ht="15.75" thickBot="1" x14ac:dyDescent="0.3">
      <c r="A103" s="167"/>
      <c r="B103" s="167"/>
      <c r="C103" s="159" t="s">
        <v>229</v>
      </c>
      <c r="D103" s="159"/>
      <c r="E103" s="159"/>
      <c r="F103" s="160" t="s">
        <v>230</v>
      </c>
      <c r="G103" s="160"/>
      <c r="H103" s="160"/>
      <c r="I103" s="93"/>
      <c r="J103" s="159" t="s">
        <v>229</v>
      </c>
      <c r="K103" s="159"/>
      <c r="L103" s="159"/>
      <c r="M103" s="160" t="s">
        <v>230</v>
      </c>
      <c r="N103" s="160"/>
      <c r="O103" s="160"/>
      <c r="P103" s="93"/>
      <c r="Q103" s="159" t="s">
        <v>229</v>
      </c>
      <c r="R103" s="159"/>
      <c r="S103" s="159"/>
      <c r="T103" s="160" t="s">
        <v>230</v>
      </c>
      <c r="U103" s="160"/>
      <c r="V103" s="160"/>
    </row>
    <row r="104" spans="1:22" ht="15.75" thickBot="1" x14ac:dyDescent="0.3">
      <c r="A104" s="167"/>
      <c r="B104" s="167"/>
      <c r="C104" s="166" t="s">
        <v>344</v>
      </c>
      <c r="D104" s="168"/>
      <c r="E104" s="168"/>
      <c r="F104" s="169" t="s">
        <v>317</v>
      </c>
      <c r="G104" s="169" t="s">
        <v>318</v>
      </c>
      <c r="H104" s="169" t="s">
        <v>351</v>
      </c>
      <c r="I104" s="94"/>
      <c r="J104" s="166" t="s">
        <v>337</v>
      </c>
      <c r="K104" s="168"/>
      <c r="L104" s="168"/>
      <c r="M104" s="169" t="s">
        <v>320</v>
      </c>
      <c r="N104" s="170"/>
      <c r="O104" s="170"/>
      <c r="P104" s="94"/>
      <c r="Q104" s="166" t="s">
        <v>333</v>
      </c>
      <c r="R104" s="168"/>
      <c r="S104" s="168"/>
      <c r="T104" s="169" t="s">
        <v>326</v>
      </c>
      <c r="U104" s="170"/>
      <c r="V104" s="170"/>
    </row>
    <row r="105" spans="1:22" ht="15.75" thickBot="1" x14ac:dyDescent="0.3">
      <c r="A105" s="167"/>
      <c r="B105" s="167"/>
      <c r="C105" s="166"/>
      <c r="D105" s="168"/>
      <c r="E105" s="168"/>
      <c r="F105" s="169"/>
      <c r="G105" s="169"/>
      <c r="H105" s="169"/>
      <c r="I105" s="94"/>
      <c r="J105" s="166"/>
      <c r="K105" s="168"/>
      <c r="L105" s="168"/>
      <c r="M105" s="169"/>
      <c r="N105" s="170"/>
      <c r="O105" s="170"/>
      <c r="P105" s="94"/>
      <c r="Q105" s="166"/>
      <c r="R105" s="168"/>
      <c r="S105" s="168"/>
      <c r="T105" s="169"/>
      <c r="U105" s="170"/>
      <c r="V105" s="170"/>
    </row>
    <row r="106" spans="1:22" ht="15.75" thickBot="1" x14ac:dyDescent="0.3">
      <c r="A106" s="95">
        <v>1</v>
      </c>
      <c r="B106" s="96" t="s">
        <v>208</v>
      </c>
      <c r="C106" s="106">
        <f>'CBA Urbana General'!S32</f>
        <v>0.33</v>
      </c>
      <c r="D106" s="97"/>
      <c r="E106" s="97"/>
      <c r="F106" s="97"/>
      <c r="G106" s="97"/>
      <c r="H106" s="97"/>
      <c r="I106" s="98"/>
      <c r="J106" s="106">
        <f>'CBA Urbana General'!T32</f>
        <v>0.25</v>
      </c>
      <c r="K106" s="97"/>
      <c r="L106" s="97"/>
      <c r="M106" s="97" t="s">
        <v>177</v>
      </c>
      <c r="N106" s="97"/>
      <c r="O106" s="97"/>
      <c r="P106" s="98"/>
      <c r="Q106" s="106">
        <f>'CBA Urbana General'!U32</f>
        <v>0.33</v>
      </c>
      <c r="R106" s="97"/>
      <c r="S106" s="97"/>
      <c r="T106" s="97" t="s">
        <v>177</v>
      </c>
      <c r="U106" s="97"/>
      <c r="V106" s="97"/>
    </row>
    <row r="107" spans="1:22" ht="15.75" thickBot="1" x14ac:dyDescent="0.3">
      <c r="A107" s="95">
        <v>2</v>
      </c>
      <c r="B107" s="96" t="s">
        <v>209</v>
      </c>
      <c r="C107" s="106">
        <f>'CBA Urbana General'!S41</f>
        <v>5.5</v>
      </c>
      <c r="D107" s="97"/>
      <c r="E107" s="97"/>
      <c r="F107" s="97">
        <v>6.8</v>
      </c>
      <c r="G107" s="97">
        <v>6.7</v>
      </c>
      <c r="H107" s="97">
        <v>6.7</v>
      </c>
      <c r="I107" s="98"/>
      <c r="J107" s="106">
        <f>'CBA Urbana General'!T41</f>
        <v>5</v>
      </c>
      <c r="K107" s="97"/>
      <c r="L107" s="97"/>
      <c r="M107" s="97" t="s">
        <v>177</v>
      </c>
      <c r="N107" s="97"/>
      <c r="O107" s="97"/>
      <c r="P107" s="98"/>
      <c r="Q107" s="106">
        <f>'CBA Urbana General'!U41</f>
        <v>4</v>
      </c>
      <c r="R107" s="97"/>
      <c r="S107" s="97"/>
      <c r="T107" s="97">
        <v>5.75</v>
      </c>
      <c r="U107" s="97"/>
      <c r="V107" s="97"/>
    </row>
    <row r="108" spans="1:22" ht="15.75" thickBot="1" x14ac:dyDescent="0.3">
      <c r="A108" s="95">
        <v>3</v>
      </c>
      <c r="B108" s="96" t="s">
        <v>210</v>
      </c>
      <c r="C108" s="106">
        <f>'CBA Urbana General'!S25</f>
        <v>16.5</v>
      </c>
      <c r="D108" s="97"/>
      <c r="E108" s="97"/>
      <c r="F108" s="97">
        <v>19.45</v>
      </c>
      <c r="G108" s="97">
        <v>17.25</v>
      </c>
      <c r="H108" s="97">
        <v>17</v>
      </c>
      <c r="I108" s="98"/>
      <c r="J108" s="106">
        <f>'CBA Urbana General'!T25</f>
        <v>15</v>
      </c>
      <c r="K108" s="97"/>
      <c r="L108" s="97"/>
      <c r="M108" s="97" t="s">
        <v>177</v>
      </c>
      <c r="N108" s="97"/>
      <c r="O108" s="97"/>
      <c r="P108" s="98"/>
      <c r="Q108" s="106">
        <f>'CBA Urbana General'!U25</f>
        <v>15</v>
      </c>
      <c r="R108" s="97"/>
      <c r="S108" s="97"/>
      <c r="T108" s="97" t="s">
        <v>177</v>
      </c>
      <c r="U108" s="97"/>
      <c r="V108" s="97"/>
    </row>
    <row r="109" spans="1:22" ht="15.75" thickBot="1" x14ac:dyDescent="0.3">
      <c r="A109" s="95">
        <v>4</v>
      </c>
      <c r="B109" s="96" t="s">
        <v>211</v>
      </c>
      <c r="C109" s="106">
        <f>'CBA Urbana General'!S30</f>
        <v>1</v>
      </c>
      <c r="D109" s="97"/>
      <c r="E109" s="97"/>
      <c r="F109" s="97"/>
      <c r="G109" s="97"/>
      <c r="H109" s="97"/>
      <c r="I109" s="98"/>
      <c r="J109" s="106">
        <f>'CBA Urbana General'!T30</f>
        <v>0.5</v>
      </c>
      <c r="K109" s="97"/>
      <c r="L109" s="97"/>
      <c r="M109" s="97">
        <v>0.74</v>
      </c>
      <c r="N109" s="97"/>
      <c r="O109" s="97"/>
      <c r="P109" s="98"/>
      <c r="Q109" s="106">
        <f>'CBA Urbana General'!U30</f>
        <v>0</v>
      </c>
      <c r="R109" s="97"/>
      <c r="S109" s="97"/>
      <c r="T109" s="97">
        <v>2.29</v>
      </c>
      <c r="U109" s="97"/>
      <c r="V109" s="97"/>
    </row>
    <row r="110" spans="1:22" ht="15.75" thickBot="1" x14ac:dyDescent="0.3">
      <c r="A110" s="95">
        <v>5</v>
      </c>
      <c r="B110" s="96" t="s">
        <v>212</v>
      </c>
      <c r="C110" s="106">
        <f>'CBA Urbana General'!S42</f>
        <v>4</v>
      </c>
      <c r="D110" s="97"/>
      <c r="E110" s="97"/>
      <c r="F110" s="97">
        <v>6.95</v>
      </c>
      <c r="G110" s="97">
        <v>6.1</v>
      </c>
      <c r="H110" s="97">
        <v>5.95</v>
      </c>
      <c r="I110" s="98"/>
      <c r="J110" s="106">
        <f>'CBA Urbana General'!T42</f>
        <v>0</v>
      </c>
      <c r="K110" s="97"/>
      <c r="L110" s="97"/>
      <c r="M110" s="97">
        <v>6</v>
      </c>
      <c r="N110" s="97"/>
      <c r="O110" s="97"/>
      <c r="P110" s="98"/>
      <c r="Q110" s="106">
        <f>'CBA Urbana General'!U42</f>
        <v>6</v>
      </c>
      <c r="R110" s="97"/>
      <c r="S110" s="97"/>
      <c r="T110" s="97">
        <v>5.9</v>
      </c>
      <c r="U110" s="97"/>
      <c r="V110" s="97"/>
    </row>
    <row r="111" spans="1:22" ht="15.75" thickBot="1" x14ac:dyDescent="0.3">
      <c r="A111" s="95">
        <v>6</v>
      </c>
      <c r="B111" s="96" t="s">
        <v>213</v>
      </c>
      <c r="C111" s="106">
        <f>'CBA Urbana General'!S43</f>
        <v>4.75</v>
      </c>
      <c r="D111" s="97"/>
      <c r="E111" s="97"/>
      <c r="F111" s="97"/>
      <c r="G111" s="97"/>
      <c r="H111" s="97">
        <v>4.95</v>
      </c>
      <c r="I111" s="98"/>
      <c r="J111" s="106">
        <f>'CBA Urbana General'!T43</f>
        <v>5</v>
      </c>
      <c r="K111" s="97"/>
      <c r="L111" s="97"/>
      <c r="M111" s="97">
        <v>6.2</v>
      </c>
      <c r="N111" s="97"/>
      <c r="O111" s="97"/>
      <c r="P111" s="98"/>
      <c r="Q111" s="106">
        <f>'CBA Urbana General'!U43</f>
        <v>4</v>
      </c>
      <c r="R111" s="97"/>
      <c r="S111" s="97"/>
      <c r="T111" s="97">
        <v>6.75</v>
      </c>
      <c r="U111" s="97"/>
      <c r="V111" s="97"/>
    </row>
    <row r="112" spans="1:22" ht="15.75" thickBot="1" x14ac:dyDescent="0.3">
      <c r="A112" s="95">
        <v>7</v>
      </c>
      <c r="B112" s="96" t="s">
        <v>214</v>
      </c>
      <c r="C112" s="106">
        <f>'CBA Urbana General'!S16</f>
        <v>15</v>
      </c>
      <c r="D112" s="97"/>
      <c r="E112" s="97"/>
      <c r="F112" s="97">
        <v>14.6</v>
      </c>
      <c r="G112" s="97">
        <v>14.25</v>
      </c>
      <c r="H112" s="97">
        <v>15.95</v>
      </c>
      <c r="I112" s="98"/>
      <c r="J112" s="106">
        <f>'CBA Urbana General'!T16</f>
        <v>14</v>
      </c>
      <c r="K112" s="97"/>
      <c r="L112" s="97"/>
      <c r="M112" s="97" t="s">
        <v>177</v>
      </c>
      <c r="N112" s="97"/>
      <c r="O112" s="97"/>
      <c r="P112" s="98"/>
      <c r="Q112" s="106">
        <f>'CBA Urbana General'!U16</f>
        <v>0</v>
      </c>
      <c r="R112" s="97"/>
      <c r="S112" s="97"/>
      <c r="T112" s="97">
        <v>12.45</v>
      </c>
      <c r="U112" s="97"/>
      <c r="V112" s="97"/>
    </row>
    <row r="113" spans="1:22" ht="15.75" thickBot="1" x14ac:dyDescent="0.3">
      <c r="A113" s="95">
        <v>8</v>
      </c>
      <c r="B113" s="96" t="s">
        <v>215</v>
      </c>
      <c r="C113" s="106">
        <f>'CBA Urbana General'!S26</f>
        <v>0</v>
      </c>
      <c r="D113" s="97"/>
      <c r="E113" s="97"/>
      <c r="F113" s="97">
        <v>9.1</v>
      </c>
      <c r="G113" s="97"/>
      <c r="H113" s="97"/>
      <c r="I113" s="98"/>
      <c r="J113" s="106">
        <f>'CBA Urbana General'!T26</f>
        <v>7</v>
      </c>
      <c r="K113" s="97"/>
      <c r="L113" s="97"/>
      <c r="M113" s="97" t="s">
        <v>177</v>
      </c>
      <c r="N113" s="97"/>
      <c r="O113" s="97"/>
      <c r="P113" s="98"/>
      <c r="Q113" s="106">
        <f>'CBA Urbana General'!U26</f>
        <v>12</v>
      </c>
      <c r="R113" s="97"/>
      <c r="S113" s="97"/>
      <c r="T113" s="97">
        <v>9.1999999999999993</v>
      </c>
      <c r="U113" s="97"/>
      <c r="V113" s="97"/>
    </row>
    <row r="114" spans="1:22" ht="15.75" thickBot="1" x14ac:dyDescent="0.3">
      <c r="A114" s="95">
        <v>9</v>
      </c>
      <c r="B114" s="96" t="s">
        <v>216</v>
      </c>
      <c r="C114" s="106">
        <f>'CBA Urbana General'!S36</f>
        <v>5</v>
      </c>
      <c r="D114" s="97"/>
      <c r="E114" s="97"/>
      <c r="F114" s="97"/>
      <c r="G114" s="97">
        <v>4.3</v>
      </c>
      <c r="H114" s="97">
        <v>4.95</v>
      </c>
      <c r="I114" s="98"/>
      <c r="J114" s="106">
        <f>'CBA Urbana General'!T36</f>
        <v>4.5</v>
      </c>
      <c r="K114" s="97"/>
      <c r="L114" s="97"/>
      <c r="M114" s="97" t="s">
        <v>177</v>
      </c>
      <c r="N114" s="97"/>
      <c r="O114" s="97"/>
      <c r="P114" s="98"/>
      <c r="Q114" s="106">
        <f>'CBA Urbana General'!U36</f>
        <v>5.5</v>
      </c>
      <c r="R114" s="97"/>
      <c r="S114" s="97"/>
      <c r="T114" s="97" t="s">
        <v>177</v>
      </c>
      <c r="U114" s="97"/>
      <c r="V114" s="97"/>
    </row>
    <row r="115" spans="1:22" ht="15.75" thickBot="1" x14ac:dyDescent="0.3">
      <c r="A115" s="95">
        <v>10</v>
      </c>
      <c r="B115" s="96" t="s">
        <v>217</v>
      </c>
      <c r="C115" s="106">
        <f>'CBA Urbana General'!S27</f>
        <v>6.5</v>
      </c>
      <c r="D115" s="97"/>
      <c r="E115" s="97"/>
      <c r="F115" s="97">
        <v>6.35</v>
      </c>
      <c r="G115" s="97"/>
      <c r="H115" s="97"/>
      <c r="I115" s="98"/>
      <c r="J115" s="106">
        <f>'CBA Urbana General'!T27</f>
        <v>4</v>
      </c>
      <c r="K115" s="97"/>
      <c r="L115" s="97"/>
      <c r="M115" s="97" t="s">
        <v>177</v>
      </c>
      <c r="N115" s="97"/>
      <c r="O115" s="97"/>
      <c r="P115" s="98"/>
      <c r="Q115" s="106">
        <f>'CBA Urbana General'!U27</f>
        <v>5</v>
      </c>
      <c r="R115" s="97"/>
      <c r="S115" s="97"/>
      <c r="T115" s="97">
        <v>5.2</v>
      </c>
      <c r="U115" s="97"/>
      <c r="V115" s="97"/>
    </row>
    <row r="116" spans="1:22" ht="15.75" thickBot="1" x14ac:dyDescent="0.3">
      <c r="A116" s="95">
        <v>11</v>
      </c>
      <c r="B116" s="96" t="s">
        <v>218</v>
      </c>
      <c r="C116" s="106">
        <f>'CBA Urbana General'!S29</f>
        <v>1</v>
      </c>
      <c r="D116" s="97"/>
      <c r="E116" s="97"/>
      <c r="F116" s="97"/>
      <c r="G116" s="97"/>
      <c r="H116" s="97"/>
      <c r="I116" s="98"/>
      <c r="J116" s="106">
        <f>'CBA Urbana General'!T29</f>
        <v>0.5</v>
      </c>
      <c r="K116" s="97"/>
      <c r="L116" s="97"/>
      <c r="M116" s="97">
        <v>1.19</v>
      </c>
      <c r="N116" s="97"/>
      <c r="O116" s="97"/>
      <c r="P116" s="98"/>
      <c r="Q116" s="106">
        <f>'CBA Urbana General'!U29</f>
        <v>0</v>
      </c>
      <c r="R116" s="97"/>
      <c r="S116" s="97"/>
      <c r="T116" s="97">
        <v>1.32</v>
      </c>
      <c r="U116" s="97"/>
      <c r="V116" s="97"/>
    </row>
    <row r="117" spans="1:22" ht="15.75" thickBot="1" x14ac:dyDescent="0.3">
      <c r="A117" s="95">
        <v>12</v>
      </c>
      <c r="B117" s="96" t="s">
        <v>219</v>
      </c>
      <c r="C117" s="106">
        <f>'CBA Urbana General'!S13</f>
        <v>16</v>
      </c>
      <c r="D117" s="97"/>
      <c r="E117" s="97"/>
      <c r="F117" s="97">
        <v>37.700000000000003</v>
      </c>
      <c r="G117" s="97">
        <v>27.5</v>
      </c>
      <c r="H117" s="97"/>
      <c r="I117" s="98"/>
      <c r="J117" s="106">
        <f>'CBA Urbana General'!T13</f>
        <v>22</v>
      </c>
      <c r="K117" s="97"/>
      <c r="L117" s="97"/>
      <c r="M117" s="97" t="s">
        <v>177</v>
      </c>
      <c r="N117" s="97"/>
      <c r="O117" s="97"/>
      <c r="P117" s="98"/>
      <c r="Q117" s="106">
        <f>'CBA Urbana General'!U13</f>
        <v>14</v>
      </c>
      <c r="R117" s="97"/>
      <c r="S117" s="97"/>
      <c r="T117" s="97" t="s">
        <v>177</v>
      </c>
      <c r="U117" s="97"/>
      <c r="V117" s="97"/>
    </row>
    <row r="118" spans="1:22" ht="15.75" thickBot="1" x14ac:dyDescent="0.3">
      <c r="A118" s="95">
        <v>13</v>
      </c>
      <c r="B118" s="96" t="s">
        <v>231</v>
      </c>
      <c r="C118" s="106">
        <f>'CBA Urbana General'!S40</f>
        <v>4.25</v>
      </c>
      <c r="D118" s="97"/>
      <c r="E118" s="97"/>
      <c r="F118" s="97">
        <v>5.9</v>
      </c>
      <c r="G118" s="97"/>
      <c r="H118" s="97"/>
      <c r="I118" s="98"/>
      <c r="J118" s="106">
        <f>'CBA Urbana General'!T40</f>
        <v>5</v>
      </c>
      <c r="K118" s="97"/>
      <c r="L118" s="97"/>
      <c r="M118" s="97">
        <v>4.9000000000000004</v>
      </c>
      <c r="N118" s="97"/>
      <c r="O118" s="97"/>
      <c r="P118" s="98"/>
      <c r="Q118" s="106">
        <f>'CBA Urbana General'!U40</f>
        <v>2.5</v>
      </c>
      <c r="R118" s="97"/>
      <c r="S118" s="97"/>
      <c r="T118" s="97">
        <v>3</v>
      </c>
      <c r="U118" s="97"/>
      <c r="V118" s="97"/>
    </row>
    <row r="119" spans="1:22" ht="15.75" thickBot="1" x14ac:dyDescent="0.3">
      <c r="A119" s="95">
        <v>14</v>
      </c>
      <c r="B119" s="96" t="s">
        <v>220</v>
      </c>
      <c r="C119" s="106">
        <f>'CBA Urbana General'!S64</f>
        <v>4.5</v>
      </c>
      <c r="D119" s="97"/>
      <c r="E119" s="97"/>
      <c r="F119" s="97">
        <v>3.95</v>
      </c>
      <c r="G119" s="97">
        <v>3.85</v>
      </c>
      <c r="H119" s="97">
        <v>3.95</v>
      </c>
      <c r="I119" s="98"/>
      <c r="J119" s="106">
        <f>'CBA Urbana General'!T64</f>
        <v>4.5</v>
      </c>
      <c r="K119" s="97"/>
      <c r="L119" s="97"/>
      <c r="M119" s="97"/>
      <c r="N119" s="97"/>
      <c r="O119" s="97"/>
      <c r="P119" s="98"/>
      <c r="Q119" s="106">
        <f>'CBA Urbana General'!U64</f>
        <v>0</v>
      </c>
      <c r="R119" s="97"/>
      <c r="S119" s="97"/>
      <c r="T119" s="97"/>
      <c r="U119" s="97"/>
      <c r="V119" s="97"/>
    </row>
    <row r="120" spans="1:22" ht="8.25" customHeight="1" thickBot="1" x14ac:dyDescent="0.3">
      <c r="A120" s="99"/>
      <c r="B120" s="99"/>
      <c r="C120" s="99"/>
      <c r="D120" s="99"/>
      <c r="E120" s="99"/>
      <c r="F120" s="99"/>
      <c r="G120" s="99"/>
      <c r="H120" s="99"/>
      <c r="I120" s="99"/>
      <c r="J120" s="99"/>
      <c r="K120" s="99"/>
      <c r="L120" s="99"/>
      <c r="M120" s="99"/>
      <c r="N120" s="99"/>
      <c r="O120" s="99"/>
      <c r="P120" s="99"/>
      <c r="Q120" s="99"/>
      <c r="R120" s="99"/>
      <c r="S120" s="99"/>
      <c r="T120" s="99"/>
      <c r="U120" s="99"/>
      <c r="V120" s="99"/>
    </row>
    <row r="121" spans="1:22" ht="15.75" thickBot="1" x14ac:dyDescent="0.3">
      <c r="A121" s="167" t="s">
        <v>0</v>
      </c>
      <c r="B121" s="167" t="s">
        <v>221</v>
      </c>
      <c r="C121" s="157" t="s">
        <v>116</v>
      </c>
      <c r="D121" s="157"/>
      <c r="E121" s="157"/>
      <c r="F121" s="157"/>
      <c r="G121" s="157"/>
      <c r="H121" s="157"/>
      <c r="I121" s="93"/>
      <c r="J121" s="164" t="s">
        <v>224</v>
      </c>
      <c r="K121" s="164"/>
      <c r="L121" s="164"/>
      <c r="M121" s="164"/>
      <c r="N121" s="164"/>
      <c r="O121" s="164"/>
      <c r="P121" s="93"/>
      <c r="Q121" s="165" t="s">
        <v>223</v>
      </c>
      <c r="R121" s="165"/>
      <c r="S121" s="165"/>
      <c r="T121" s="165"/>
      <c r="U121" s="165"/>
      <c r="V121" s="165"/>
    </row>
    <row r="122" spans="1:22" ht="15.75" thickBot="1" x14ac:dyDescent="0.3">
      <c r="A122" s="167"/>
      <c r="B122" s="167"/>
      <c r="C122" s="159" t="s">
        <v>229</v>
      </c>
      <c r="D122" s="159"/>
      <c r="E122" s="159"/>
      <c r="F122" s="160" t="s">
        <v>230</v>
      </c>
      <c r="G122" s="160"/>
      <c r="H122" s="160"/>
      <c r="I122" s="93"/>
      <c r="J122" s="159" t="s">
        <v>229</v>
      </c>
      <c r="K122" s="159"/>
      <c r="L122" s="159"/>
      <c r="M122" s="160" t="s">
        <v>230</v>
      </c>
      <c r="N122" s="160"/>
      <c r="O122" s="160"/>
      <c r="P122" s="93"/>
      <c r="Q122" s="159" t="s">
        <v>229</v>
      </c>
      <c r="R122" s="159"/>
      <c r="S122" s="159"/>
      <c r="T122" s="160" t="s">
        <v>230</v>
      </c>
      <c r="U122" s="160"/>
      <c r="V122" s="160"/>
    </row>
    <row r="123" spans="1:22" ht="15.75" thickBot="1" x14ac:dyDescent="0.3">
      <c r="A123" s="167"/>
      <c r="B123" s="167"/>
      <c r="C123" s="166" t="s">
        <v>335</v>
      </c>
      <c r="D123" s="168"/>
      <c r="E123" s="168"/>
      <c r="F123" s="163" t="s">
        <v>320</v>
      </c>
      <c r="G123" s="170"/>
      <c r="H123" s="170"/>
      <c r="I123" s="94"/>
      <c r="J123" s="166" t="s">
        <v>333</v>
      </c>
      <c r="K123" s="166"/>
      <c r="L123" s="166"/>
      <c r="M123" s="163" t="s">
        <v>320</v>
      </c>
      <c r="N123" s="170"/>
      <c r="O123" s="170"/>
      <c r="P123" s="94"/>
      <c r="Q123" s="166" t="s">
        <v>331</v>
      </c>
      <c r="R123" s="168"/>
      <c r="S123" s="168"/>
      <c r="T123" s="169" t="s">
        <v>322</v>
      </c>
      <c r="U123" s="170"/>
      <c r="V123" s="170"/>
    </row>
    <row r="124" spans="1:22" ht="15.75" thickBot="1" x14ac:dyDescent="0.3">
      <c r="A124" s="167"/>
      <c r="B124" s="167"/>
      <c r="C124" s="166"/>
      <c r="D124" s="168"/>
      <c r="E124" s="168"/>
      <c r="F124" s="163"/>
      <c r="G124" s="170"/>
      <c r="H124" s="170"/>
      <c r="I124" s="94"/>
      <c r="J124" s="166"/>
      <c r="K124" s="166"/>
      <c r="L124" s="166"/>
      <c r="M124" s="163"/>
      <c r="N124" s="170"/>
      <c r="O124" s="170"/>
      <c r="P124" s="94"/>
      <c r="Q124" s="166"/>
      <c r="R124" s="168"/>
      <c r="S124" s="168"/>
      <c r="T124" s="169"/>
      <c r="U124" s="170"/>
      <c r="V124" s="170"/>
    </row>
    <row r="125" spans="1:22" ht="15.75" thickBot="1" x14ac:dyDescent="0.3">
      <c r="A125" s="95">
        <v>1</v>
      </c>
      <c r="B125" s="96" t="s">
        <v>208</v>
      </c>
      <c r="C125" s="106">
        <f>'CBA Urbana General'!V32</f>
        <v>0.33</v>
      </c>
      <c r="D125" s="97"/>
      <c r="E125" s="97"/>
      <c r="F125" s="97">
        <v>7.15</v>
      </c>
      <c r="G125" s="97"/>
      <c r="H125" s="97"/>
      <c r="I125" s="98"/>
      <c r="J125" s="106">
        <f>'CBA Urbana General'!W32</f>
        <v>1</v>
      </c>
      <c r="K125" s="97"/>
      <c r="L125" s="97"/>
      <c r="M125" s="97" t="s">
        <v>177</v>
      </c>
      <c r="N125" s="97"/>
      <c r="O125" s="97"/>
      <c r="P125" s="98"/>
      <c r="Q125" s="106">
        <f>'CBA Urbana General'!X32</f>
        <v>0.33</v>
      </c>
      <c r="R125" s="97"/>
      <c r="S125" s="97"/>
      <c r="T125" s="97" t="s">
        <v>177</v>
      </c>
      <c r="U125" s="97"/>
      <c r="V125" s="97"/>
    </row>
    <row r="126" spans="1:22" ht="15.75" thickBot="1" x14ac:dyDescent="0.3">
      <c r="A126" s="95">
        <v>2</v>
      </c>
      <c r="B126" s="96" t="s">
        <v>209</v>
      </c>
      <c r="C126" s="106">
        <f>'CBA Urbana General'!V41</f>
        <v>6</v>
      </c>
      <c r="D126" s="97"/>
      <c r="E126" s="97"/>
      <c r="F126" s="97">
        <v>6.3</v>
      </c>
      <c r="G126" s="97"/>
      <c r="H126" s="97"/>
      <c r="I126" s="98"/>
      <c r="J126" s="106">
        <f>'CBA Urbana General'!W41</f>
        <v>5</v>
      </c>
      <c r="K126" s="97"/>
      <c r="L126" s="97"/>
      <c r="M126" s="97" t="s">
        <v>177</v>
      </c>
      <c r="N126" s="97"/>
      <c r="O126" s="97"/>
      <c r="P126" s="98"/>
      <c r="Q126" s="106">
        <f>'CBA Urbana General'!X41</f>
        <v>5</v>
      </c>
      <c r="R126" s="97"/>
      <c r="S126" s="97"/>
      <c r="T126" s="97">
        <v>6.9</v>
      </c>
      <c r="U126" s="97"/>
      <c r="V126" s="97"/>
    </row>
    <row r="127" spans="1:22" ht="15.75" thickBot="1" x14ac:dyDescent="0.3">
      <c r="A127" s="95">
        <v>3</v>
      </c>
      <c r="B127" s="96" t="s">
        <v>210</v>
      </c>
      <c r="C127" s="106">
        <f>'CBA Urbana General'!V25</f>
        <v>20</v>
      </c>
      <c r="D127" s="97"/>
      <c r="E127" s="97"/>
      <c r="F127" s="97" t="s">
        <v>177</v>
      </c>
      <c r="G127" s="97"/>
      <c r="H127" s="97"/>
      <c r="I127" s="98"/>
      <c r="J127" s="106">
        <f>'CBA Urbana General'!W25</f>
        <v>0</v>
      </c>
      <c r="K127" s="97"/>
      <c r="L127" s="97"/>
      <c r="M127" s="97" t="s">
        <v>177</v>
      </c>
      <c r="N127" s="97"/>
      <c r="O127" s="97"/>
      <c r="P127" s="98"/>
      <c r="Q127" s="106">
        <f>'CBA Urbana General'!X25</f>
        <v>15</v>
      </c>
      <c r="R127" s="97"/>
      <c r="S127" s="97"/>
      <c r="T127" s="97">
        <v>19.45</v>
      </c>
      <c r="U127" s="97"/>
      <c r="V127" s="97"/>
    </row>
    <row r="128" spans="1:22" ht="15.75" thickBot="1" x14ac:dyDescent="0.3">
      <c r="A128" s="95">
        <v>4</v>
      </c>
      <c r="B128" s="96" t="s">
        <v>211</v>
      </c>
      <c r="C128" s="106">
        <f>'CBA Urbana General'!V30</f>
        <v>1.25</v>
      </c>
      <c r="D128" s="97"/>
      <c r="E128" s="97"/>
      <c r="F128" s="97" t="s">
        <v>177</v>
      </c>
      <c r="G128" s="97"/>
      <c r="H128" s="97"/>
      <c r="I128" s="98"/>
      <c r="J128" s="106">
        <f>'CBA Urbana General'!W30</f>
        <v>0.6</v>
      </c>
      <c r="K128" s="97"/>
      <c r="L128" s="97"/>
      <c r="M128" s="97" t="s">
        <v>177</v>
      </c>
      <c r="N128" s="97"/>
      <c r="O128" s="97"/>
      <c r="P128" s="98"/>
      <c r="Q128" s="106">
        <f>'CBA Urbana General'!X30</f>
        <v>1.25</v>
      </c>
      <c r="R128" s="97"/>
      <c r="S128" s="97"/>
      <c r="T128" s="97" t="s">
        <v>177</v>
      </c>
      <c r="U128" s="97"/>
      <c r="V128" s="97"/>
    </row>
    <row r="129" spans="1:22" ht="15.75" thickBot="1" x14ac:dyDescent="0.3">
      <c r="A129" s="95">
        <v>5</v>
      </c>
      <c r="B129" s="96" t="s">
        <v>212</v>
      </c>
      <c r="C129" s="106">
        <f>'CBA Urbana General'!V42</f>
        <v>5</v>
      </c>
      <c r="D129" s="97"/>
      <c r="E129" s="97"/>
      <c r="F129" s="97">
        <v>6</v>
      </c>
      <c r="G129" s="97"/>
      <c r="H129" s="97"/>
      <c r="I129" s="98"/>
      <c r="J129" s="106">
        <f>'CBA Urbana General'!W42</f>
        <v>5</v>
      </c>
      <c r="K129" s="97"/>
      <c r="L129" s="97"/>
      <c r="M129" s="97">
        <v>4.2</v>
      </c>
      <c r="N129" s="97"/>
      <c r="O129" s="97"/>
      <c r="P129" s="98"/>
      <c r="Q129" s="106">
        <f>'CBA Urbana General'!X42</f>
        <v>6</v>
      </c>
      <c r="R129" s="97"/>
      <c r="S129" s="97"/>
      <c r="T129" s="97">
        <v>6.95</v>
      </c>
      <c r="U129" s="97"/>
      <c r="V129" s="97"/>
    </row>
    <row r="130" spans="1:22" ht="15.75" thickBot="1" x14ac:dyDescent="0.3">
      <c r="A130" s="95">
        <v>6</v>
      </c>
      <c r="B130" s="96" t="s">
        <v>213</v>
      </c>
      <c r="C130" s="106">
        <f>'CBA Urbana General'!V43</f>
        <v>3.8333330000000001</v>
      </c>
      <c r="D130" s="97"/>
      <c r="E130" s="97"/>
      <c r="F130" s="97">
        <v>7.75</v>
      </c>
      <c r="G130" s="97"/>
      <c r="H130" s="97"/>
      <c r="I130" s="98"/>
      <c r="J130" s="106">
        <f>'CBA Urbana General'!W43</f>
        <v>6</v>
      </c>
      <c r="K130" s="97"/>
      <c r="L130" s="97"/>
      <c r="M130" s="97" t="s">
        <v>177</v>
      </c>
      <c r="N130" s="97"/>
      <c r="O130" s="97"/>
      <c r="P130" s="98"/>
      <c r="Q130" s="106">
        <f>'CBA Urbana General'!X43</f>
        <v>5</v>
      </c>
      <c r="R130" s="97"/>
      <c r="S130" s="97"/>
      <c r="T130" s="97">
        <v>7.95</v>
      </c>
      <c r="U130" s="97"/>
      <c r="V130" s="97"/>
    </row>
    <row r="131" spans="1:22" ht="15.75" thickBot="1" x14ac:dyDescent="0.3">
      <c r="A131" s="95">
        <v>7</v>
      </c>
      <c r="B131" s="96" t="s">
        <v>214</v>
      </c>
      <c r="C131" s="106">
        <f>'CBA Urbana General'!V16</f>
        <v>16</v>
      </c>
      <c r="D131" s="97"/>
      <c r="E131" s="97"/>
      <c r="F131" s="97">
        <v>16.95</v>
      </c>
      <c r="G131" s="97"/>
      <c r="H131" s="97"/>
      <c r="I131" s="98"/>
      <c r="J131" s="106">
        <f>'CBA Urbana General'!W16</f>
        <v>0</v>
      </c>
      <c r="K131" s="97"/>
      <c r="L131" s="97"/>
      <c r="M131" s="97" t="s">
        <v>177</v>
      </c>
      <c r="N131" s="97"/>
      <c r="O131" s="97"/>
      <c r="P131" s="98"/>
      <c r="Q131" s="106">
        <f>'CBA Urbana General'!X16</f>
        <v>15</v>
      </c>
      <c r="R131" s="97"/>
      <c r="S131" s="97"/>
      <c r="T131" s="97">
        <v>12.95</v>
      </c>
      <c r="U131" s="97"/>
      <c r="V131" s="97"/>
    </row>
    <row r="132" spans="1:22" ht="15.75" thickBot="1" x14ac:dyDescent="0.3">
      <c r="A132" s="95">
        <v>8</v>
      </c>
      <c r="B132" s="96" t="s">
        <v>215</v>
      </c>
      <c r="C132" s="106">
        <f>'CBA Urbana General'!V26</f>
        <v>9</v>
      </c>
      <c r="D132" s="97"/>
      <c r="E132" s="97"/>
      <c r="F132" s="97" t="s">
        <v>177</v>
      </c>
      <c r="G132" s="97"/>
      <c r="H132" s="97"/>
      <c r="I132" s="98"/>
      <c r="J132" s="106">
        <f>'CBA Urbana General'!W26</f>
        <v>8</v>
      </c>
      <c r="K132" s="97"/>
      <c r="L132" s="97"/>
      <c r="M132" s="97" t="s">
        <v>177</v>
      </c>
      <c r="N132" s="97"/>
      <c r="O132" s="97"/>
      <c r="P132" s="98"/>
      <c r="Q132" s="106">
        <f>'CBA Urbana General'!X26</f>
        <v>7</v>
      </c>
      <c r="R132" s="97"/>
      <c r="S132" s="97"/>
      <c r="T132" s="97" t="s">
        <v>177</v>
      </c>
      <c r="U132" s="97"/>
      <c r="V132" s="97"/>
    </row>
    <row r="133" spans="1:22" ht="15.75" thickBot="1" x14ac:dyDescent="0.3">
      <c r="A133" s="95">
        <v>9</v>
      </c>
      <c r="B133" s="96" t="s">
        <v>216</v>
      </c>
      <c r="C133" s="106">
        <f>'CBA Urbana General'!V36</f>
        <v>5</v>
      </c>
      <c r="D133" s="97"/>
      <c r="E133" s="97"/>
      <c r="F133" s="97">
        <v>4.5</v>
      </c>
      <c r="G133" s="97"/>
      <c r="H133" s="97"/>
      <c r="I133" s="98"/>
      <c r="J133" s="106">
        <f>'CBA Urbana General'!W36</f>
        <v>5</v>
      </c>
      <c r="K133" s="97"/>
      <c r="L133" s="97"/>
      <c r="M133" s="97">
        <v>4.4000000000000004</v>
      </c>
      <c r="N133" s="97"/>
      <c r="O133" s="97"/>
      <c r="P133" s="98"/>
      <c r="Q133" s="106">
        <f>'CBA Urbana General'!X36</f>
        <v>5</v>
      </c>
      <c r="R133" s="97"/>
      <c r="S133" s="97"/>
      <c r="T133" s="97" t="s">
        <v>177</v>
      </c>
      <c r="U133" s="97"/>
      <c r="V133" s="97"/>
    </row>
    <row r="134" spans="1:22" ht="15.75" thickBot="1" x14ac:dyDescent="0.3">
      <c r="A134" s="95">
        <v>10</v>
      </c>
      <c r="B134" s="96" t="s">
        <v>217</v>
      </c>
      <c r="C134" s="106">
        <f>'CBA Urbana General'!V27</f>
        <v>5</v>
      </c>
      <c r="D134" s="97"/>
      <c r="E134" s="97"/>
      <c r="F134" s="97" t="s">
        <v>177</v>
      </c>
      <c r="G134" s="97"/>
      <c r="H134" s="97"/>
      <c r="I134" s="98"/>
      <c r="J134" s="106">
        <f>'CBA Urbana General'!W27</f>
        <v>0</v>
      </c>
      <c r="K134" s="97"/>
      <c r="L134" s="97"/>
      <c r="M134" s="97" t="s">
        <v>177</v>
      </c>
      <c r="N134" s="97"/>
      <c r="O134" s="97"/>
      <c r="P134" s="98"/>
      <c r="Q134" s="106">
        <f>'CBA Urbana General'!X27</f>
        <v>0</v>
      </c>
      <c r="R134" s="97"/>
      <c r="S134" s="97"/>
      <c r="T134" s="97" t="s">
        <v>177</v>
      </c>
      <c r="U134" s="97"/>
      <c r="V134" s="97"/>
    </row>
    <row r="135" spans="1:22" ht="15.75" thickBot="1" x14ac:dyDescent="0.3">
      <c r="A135" s="95">
        <v>11</v>
      </c>
      <c r="B135" s="96" t="s">
        <v>218</v>
      </c>
      <c r="C135" s="106">
        <f>'CBA Urbana General'!V29</f>
        <v>1.25</v>
      </c>
      <c r="D135" s="97"/>
      <c r="E135" s="97"/>
      <c r="F135" s="97" t="s">
        <v>177</v>
      </c>
      <c r="G135" s="97"/>
      <c r="H135" s="97"/>
      <c r="I135" s="98"/>
      <c r="J135" s="106">
        <f>'CBA Urbana General'!W29</f>
        <v>0.65</v>
      </c>
      <c r="K135" s="97"/>
      <c r="L135" s="97"/>
      <c r="M135" s="97" t="s">
        <v>177</v>
      </c>
      <c r="N135" s="97"/>
      <c r="O135" s="97"/>
      <c r="P135" s="98"/>
      <c r="Q135" s="106">
        <f>'CBA Urbana General'!X29</f>
        <v>1</v>
      </c>
      <c r="R135" s="97"/>
      <c r="S135" s="97"/>
      <c r="T135" s="97" t="s">
        <v>177</v>
      </c>
      <c r="U135" s="97"/>
      <c r="V135" s="97"/>
    </row>
    <row r="136" spans="1:22" ht="15.75" thickBot="1" x14ac:dyDescent="0.3">
      <c r="A136" s="95">
        <v>12</v>
      </c>
      <c r="B136" s="96" t="s">
        <v>219</v>
      </c>
      <c r="C136" s="106">
        <f>'CBA Urbana General'!V13</f>
        <v>20</v>
      </c>
      <c r="D136" s="97"/>
      <c r="E136" s="97"/>
      <c r="F136" s="97" t="s">
        <v>177</v>
      </c>
      <c r="G136" s="97"/>
      <c r="H136" s="97"/>
      <c r="I136" s="98"/>
      <c r="J136" s="106">
        <f>'CBA Urbana General'!W13</f>
        <v>15</v>
      </c>
      <c r="K136" s="97"/>
      <c r="L136" s="97"/>
      <c r="M136" s="97" t="s">
        <v>177</v>
      </c>
      <c r="N136" s="97"/>
      <c r="O136" s="97"/>
      <c r="P136" s="98"/>
      <c r="Q136" s="106">
        <f>'CBA Urbana General'!X13</f>
        <v>20</v>
      </c>
      <c r="R136" s="97"/>
      <c r="S136" s="97"/>
      <c r="T136" s="97" t="s">
        <v>177</v>
      </c>
      <c r="U136" s="97"/>
      <c r="V136" s="97"/>
    </row>
    <row r="137" spans="1:22" ht="15.75" thickBot="1" x14ac:dyDescent="0.3">
      <c r="A137" s="95">
        <v>13</v>
      </c>
      <c r="B137" s="96" t="s">
        <v>231</v>
      </c>
      <c r="C137" s="106">
        <f>'CBA Urbana General'!V40</f>
        <v>5.6666670000000003</v>
      </c>
      <c r="D137" s="97"/>
      <c r="E137" s="97"/>
      <c r="F137" s="97">
        <v>5.6</v>
      </c>
      <c r="G137" s="97"/>
      <c r="H137" s="97"/>
      <c r="I137" s="98"/>
      <c r="J137" s="106">
        <f>'CBA Urbana General'!W40</f>
        <v>5</v>
      </c>
      <c r="K137" s="97"/>
      <c r="L137" s="97"/>
      <c r="M137" s="97">
        <v>3.9</v>
      </c>
      <c r="N137" s="97"/>
      <c r="O137" s="97"/>
      <c r="P137" s="98"/>
      <c r="Q137" s="106">
        <f>'CBA Urbana General'!X40</f>
        <v>5</v>
      </c>
      <c r="R137" s="97"/>
      <c r="S137" s="97"/>
      <c r="T137" s="97">
        <v>5.9</v>
      </c>
      <c r="U137" s="97"/>
      <c r="V137" s="97"/>
    </row>
    <row r="138" spans="1:22" ht="15.75" thickBot="1" x14ac:dyDescent="0.3">
      <c r="A138" s="95">
        <v>14</v>
      </c>
      <c r="B138" s="96" t="s">
        <v>220</v>
      </c>
      <c r="C138" s="106">
        <f>'CBA Urbana General'!V64</f>
        <v>5</v>
      </c>
      <c r="D138" s="97"/>
      <c r="E138" s="97"/>
      <c r="F138" s="97"/>
      <c r="G138" s="97"/>
      <c r="H138" s="97"/>
      <c r="I138" s="98"/>
      <c r="J138" s="106">
        <f>'CBA Urbana General'!W64</f>
        <v>0</v>
      </c>
      <c r="K138" s="97"/>
      <c r="L138" s="97"/>
      <c r="M138" s="97"/>
      <c r="N138" s="97"/>
      <c r="O138" s="97"/>
      <c r="P138" s="98"/>
      <c r="Q138" s="106">
        <f>'CBA Urbana General'!X64</f>
        <v>2.5</v>
      </c>
      <c r="R138" s="97"/>
      <c r="S138" s="97"/>
      <c r="T138" s="97"/>
      <c r="U138" s="97"/>
      <c r="V138" s="97"/>
    </row>
  </sheetData>
  <mergeCells count="203">
    <mergeCell ref="U123:U124"/>
    <mergeCell ref="V123:V124"/>
    <mergeCell ref="J123:J124"/>
    <mergeCell ref="K123:K124"/>
    <mergeCell ref="L123:L124"/>
    <mergeCell ref="M123:M124"/>
    <mergeCell ref="N123:N124"/>
    <mergeCell ref="O123:O124"/>
    <mergeCell ref="D123:D124"/>
    <mergeCell ref="E123:E124"/>
    <mergeCell ref="F123:F124"/>
    <mergeCell ref="G123:G124"/>
    <mergeCell ref="H123:H124"/>
    <mergeCell ref="Q123:Q124"/>
    <mergeCell ref="R123:R124"/>
    <mergeCell ref="S123:S124"/>
    <mergeCell ref="T123:T124"/>
    <mergeCell ref="V104:V105"/>
    <mergeCell ref="A121:A124"/>
    <mergeCell ref="B121:B124"/>
    <mergeCell ref="C121:H121"/>
    <mergeCell ref="J121:O121"/>
    <mergeCell ref="Q121:V121"/>
    <mergeCell ref="C122:E122"/>
    <mergeCell ref="F122:H122"/>
    <mergeCell ref="M104:M105"/>
    <mergeCell ref="N104:N105"/>
    <mergeCell ref="O104:O105"/>
    <mergeCell ref="Q104:Q105"/>
    <mergeCell ref="R104:R105"/>
    <mergeCell ref="S104:S105"/>
    <mergeCell ref="A102:A105"/>
    <mergeCell ref="B102:B105"/>
    <mergeCell ref="C102:H102"/>
    <mergeCell ref="J102:O102"/>
    <mergeCell ref="Q102:V102"/>
    <mergeCell ref="J122:L122"/>
    <mergeCell ref="M122:O122"/>
    <mergeCell ref="Q122:S122"/>
    <mergeCell ref="T122:V122"/>
    <mergeCell ref="C123:C124"/>
    <mergeCell ref="V85:V86"/>
    <mergeCell ref="J85:J86"/>
    <mergeCell ref="K85:K86"/>
    <mergeCell ref="L85:L86"/>
    <mergeCell ref="M85:M86"/>
    <mergeCell ref="N85:N86"/>
    <mergeCell ref="O85:O86"/>
    <mergeCell ref="T103:V103"/>
    <mergeCell ref="C104:C105"/>
    <mergeCell ref="D104:D105"/>
    <mergeCell ref="E104:E105"/>
    <mergeCell ref="F104:F105"/>
    <mergeCell ref="G104:G105"/>
    <mergeCell ref="H104:H105"/>
    <mergeCell ref="J104:J105"/>
    <mergeCell ref="K104:K105"/>
    <mergeCell ref="L104:L105"/>
    <mergeCell ref="C103:E103"/>
    <mergeCell ref="F103:H103"/>
    <mergeCell ref="J103:L103"/>
    <mergeCell ref="M103:O103"/>
    <mergeCell ref="Q103:S103"/>
    <mergeCell ref="T104:T105"/>
    <mergeCell ref="U104:U105"/>
    <mergeCell ref="E85:E86"/>
    <mergeCell ref="F85:F86"/>
    <mergeCell ref="G85:G86"/>
    <mergeCell ref="H85:H86"/>
    <mergeCell ref="Q85:Q86"/>
    <mergeCell ref="R85:R86"/>
    <mergeCell ref="S85:S86"/>
    <mergeCell ref="T85:T86"/>
    <mergeCell ref="U85:U86"/>
    <mergeCell ref="A83:A86"/>
    <mergeCell ref="B83:B86"/>
    <mergeCell ref="C83:H83"/>
    <mergeCell ref="J83:O83"/>
    <mergeCell ref="Q83:V83"/>
    <mergeCell ref="C84:E84"/>
    <mergeCell ref="F84:H84"/>
    <mergeCell ref="M66:M67"/>
    <mergeCell ref="N66:N67"/>
    <mergeCell ref="O66:O67"/>
    <mergeCell ref="Q66:Q67"/>
    <mergeCell ref="R66:R67"/>
    <mergeCell ref="S66:S67"/>
    <mergeCell ref="A64:A67"/>
    <mergeCell ref="B64:B67"/>
    <mergeCell ref="C64:H64"/>
    <mergeCell ref="J64:O64"/>
    <mergeCell ref="Q64:V64"/>
    <mergeCell ref="J84:L84"/>
    <mergeCell ref="M84:O84"/>
    <mergeCell ref="Q84:S84"/>
    <mergeCell ref="T84:V84"/>
    <mergeCell ref="C85:C86"/>
    <mergeCell ref="D85:D86"/>
    <mergeCell ref="T65:V65"/>
    <mergeCell ref="C66:C67"/>
    <mergeCell ref="D66:D67"/>
    <mergeCell ref="E66:E67"/>
    <mergeCell ref="F66:F67"/>
    <mergeCell ref="G66:G67"/>
    <mergeCell ref="H66:H67"/>
    <mergeCell ref="J66:J67"/>
    <mergeCell ref="K66:K67"/>
    <mergeCell ref="L66:L67"/>
    <mergeCell ref="C65:E65"/>
    <mergeCell ref="F65:H65"/>
    <mergeCell ref="J65:L65"/>
    <mergeCell ref="M65:O65"/>
    <mergeCell ref="Q65:S65"/>
    <mergeCell ref="T66:T67"/>
    <mergeCell ref="U66:U67"/>
    <mergeCell ref="V66:V67"/>
    <mergeCell ref="Q47:Q48"/>
    <mergeCell ref="R47:R48"/>
    <mergeCell ref="S47:S48"/>
    <mergeCell ref="T47:T48"/>
    <mergeCell ref="U47:U48"/>
    <mergeCell ref="V47:V48"/>
    <mergeCell ref="J47:J48"/>
    <mergeCell ref="K47:K48"/>
    <mergeCell ref="L47:L48"/>
    <mergeCell ref="M47:M48"/>
    <mergeCell ref="N47:N48"/>
    <mergeCell ref="O47:O48"/>
    <mergeCell ref="C47:C48"/>
    <mergeCell ref="D47:D48"/>
    <mergeCell ref="E47:E48"/>
    <mergeCell ref="F47:F48"/>
    <mergeCell ref="G47:G48"/>
    <mergeCell ref="H47:H48"/>
    <mergeCell ref="C46:E46"/>
    <mergeCell ref="F46:H46"/>
    <mergeCell ref="J46:L46"/>
    <mergeCell ref="M46:O46"/>
    <mergeCell ref="Q46:S46"/>
    <mergeCell ref="T46:V46"/>
    <mergeCell ref="R28:R29"/>
    <mergeCell ref="S28:S29"/>
    <mergeCell ref="T28:T29"/>
    <mergeCell ref="U28:U29"/>
    <mergeCell ref="V28:V29"/>
    <mergeCell ref="A45:A48"/>
    <mergeCell ref="B45:B48"/>
    <mergeCell ref="C45:H45"/>
    <mergeCell ref="J45:O45"/>
    <mergeCell ref="Q45:V45"/>
    <mergeCell ref="J28:J29"/>
    <mergeCell ref="K28:K29"/>
    <mergeCell ref="L28:L29"/>
    <mergeCell ref="M28:M29"/>
    <mergeCell ref="N28:N29"/>
    <mergeCell ref="O28:O29"/>
    <mergeCell ref="C28:C29"/>
    <mergeCell ref="D28:D29"/>
    <mergeCell ref="E28:E29"/>
    <mergeCell ref="F28:F29"/>
    <mergeCell ref="G28:G29"/>
    <mergeCell ref="H28:H29"/>
    <mergeCell ref="C27:E27"/>
    <mergeCell ref="F27:H27"/>
    <mergeCell ref="J27:L27"/>
    <mergeCell ref="M27:O27"/>
    <mergeCell ref="Q27:S27"/>
    <mergeCell ref="T27:V27"/>
    <mergeCell ref="A26:A29"/>
    <mergeCell ref="B26:B29"/>
    <mergeCell ref="C26:H26"/>
    <mergeCell ref="J26:O26"/>
    <mergeCell ref="Q26:V26"/>
    <mergeCell ref="Q28:Q29"/>
    <mergeCell ref="Q7:V7"/>
    <mergeCell ref="Q8:S8"/>
    <mergeCell ref="T8:V8"/>
    <mergeCell ref="Q9:Q10"/>
    <mergeCell ref="R9:R10"/>
    <mergeCell ref="S9:S10"/>
    <mergeCell ref="T9:T10"/>
    <mergeCell ref="U9:U10"/>
    <mergeCell ref="V9:V10"/>
    <mergeCell ref="J7:O7"/>
    <mergeCell ref="J8:L8"/>
    <mergeCell ref="M8:O8"/>
    <mergeCell ref="J9:J10"/>
    <mergeCell ref="K9:K10"/>
    <mergeCell ref="L9:L10"/>
    <mergeCell ref="M9:M10"/>
    <mergeCell ref="N9:N10"/>
    <mergeCell ref="O9:O10"/>
    <mergeCell ref="C7:H7"/>
    <mergeCell ref="B7:B10"/>
    <mergeCell ref="A7:A10"/>
    <mergeCell ref="C8:E8"/>
    <mergeCell ref="F8:H8"/>
    <mergeCell ref="C9:C10"/>
    <mergeCell ref="D9:D10"/>
    <mergeCell ref="E9:E10"/>
    <mergeCell ref="F9:F10"/>
    <mergeCell ref="G9:G10"/>
    <mergeCell ref="H9:H10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77FC3-58A6-4D54-A29E-DDD5299B26F0}">
  <sheetPr>
    <tabColor rgb="FFFFFF00"/>
  </sheetPr>
  <dimension ref="A1:O74"/>
  <sheetViews>
    <sheetView workbookViewId="0">
      <selection activeCell="M56" sqref="M56"/>
    </sheetView>
  </sheetViews>
  <sheetFormatPr baseColWidth="10" defaultRowHeight="15" x14ac:dyDescent="0.25"/>
  <cols>
    <col min="1" max="1" width="4" bestFit="1" customWidth="1"/>
    <col min="2" max="2" width="25.28515625" bestFit="1" customWidth="1"/>
    <col min="3" max="3" width="14" bestFit="1" customWidth="1"/>
    <col min="4" max="5" width="11.5703125" customWidth="1"/>
    <col min="8" max="8" width="6.5703125" bestFit="1" customWidth="1"/>
  </cols>
  <sheetData>
    <row r="1" spans="1:14" ht="15.75" thickBot="1" x14ac:dyDescent="0.3">
      <c r="D1" s="52"/>
    </row>
    <row r="2" spans="1:14" ht="21.75" customHeight="1" thickBot="1" x14ac:dyDescent="0.3">
      <c r="A2" s="150" t="s">
        <v>147</v>
      </c>
      <c r="B2" s="151"/>
      <c r="C2" s="144" t="s">
        <v>88</v>
      </c>
      <c r="D2" s="174" t="s">
        <v>148</v>
      </c>
      <c r="E2" s="174" t="s">
        <v>149</v>
      </c>
      <c r="F2" s="171" t="s">
        <v>150</v>
      </c>
      <c r="G2" s="171" t="s">
        <v>151</v>
      </c>
      <c r="H2" s="53" t="s">
        <v>152</v>
      </c>
    </row>
    <row r="3" spans="1:14" ht="15.75" thickBot="1" x14ac:dyDescent="0.3">
      <c r="A3" s="142" t="s">
        <v>97</v>
      </c>
      <c r="B3" s="144" t="s">
        <v>1</v>
      </c>
      <c r="C3" s="145"/>
      <c r="D3" s="175"/>
      <c r="E3" s="175"/>
      <c r="F3" s="172"/>
      <c r="G3" s="172"/>
      <c r="H3" s="54" t="s">
        <v>153</v>
      </c>
    </row>
    <row r="4" spans="1:14" ht="15.75" thickBot="1" x14ac:dyDescent="0.3">
      <c r="A4" s="143"/>
      <c r="B4" s="145"/>
      <c r="C4" s="35" t="s">
        <v>119</v>
      </c>
      <c r="D4" s="176"/>
      <c r="E4" s="176"/>
      <c r="F4" s="173"/>
      <c r="G4" s="173"/>
      <c r="H4" s="55" t="s">
        <v>154</v>
      </c>
    </row>
    <row r="5" spans="1:14" ht="15.75" thickBot="1" x14ac:dyDescent="0.3">
      <c r="A5" s="37">
        <v>1</v>
      </c>
      <c r="B5" s="38" t="s">
        <v>8</v>
      </c>
      <c r="C5" s="39" t="s">
        <v>120</v>
      </c>
      <c r="D5" s="56" t="e">
        <f>'CBA Urbana General'!#REF!</f>
        <v>#REF!</v>
      </c>
      <c r="E5" s="56">
        <v>12.785714285714286</v>
      </c>
      <c r="F5" s="42" t="e">
        <f>D5-E5</f>
        <v>#REF!</v>
      </c>
      <c r="G5" s="57" t="e">
        <f>(D5/E5)-1</f>
        <v>#REF!</v>
      </c>
      <c r="H5" s="58"/>
    </row>
    <row r="6" spans="1:14" ht="15.75" thickBot="1" x14ac:dyDescent="0.3">
      <c r="A6" s="43">
        <v>2</v>
      </c>
      <c r="B6" s="44" t="s">
        <v>9</v>
      </c>
      <c r="C6" s="45" t="s">
        <v>121</v>
      </c>
      <c r="D6" s="56" t="e">
        <f>'CBA Urbana General'!#REF!</f>
        <v>#REF!</v>
      </c>
      <c r="E6" s="59">
        <v>30.194444444444443</v>
      </c>
      <c r="F6" s="46" t="e">
        <f t="shared" ref="F6:F70" si="0">D6-E6</f>
        <v>#REF!</v>
      </c>
      <c r="G6" s="57" t="e">
        <f>(D6/E6)-1</f>
        <v>#REF!</v>
      </c>
      <c r="H6" s="60"/>
    </row>
    <row r="7" spans="1:14" ht="15.75" thickBot="1" x14ac:dyDescent="0.3">
      <c r="A7" s="43">
        <v>3</v>
      </c>
      <c r="B7" s="44" t="s">
        <v>10</v>
      </c>
      <c r="C7" s="45" t="s">
        <v>122</v>
      </c>
      <c r="D7" s="56" t="e">
        <f>'CBA Urbana General'!#REF!</f>
        <v>#REF!</v>
      </c>
      <c r="E7" s="59">
        <v>19.444444444444446</v>
      </c>
      <c r="F7" s="46" t="e">
        <f t="shared" si="0"/>
        <v>#REF!</v>
      </c>
      <c r="G7" s="57" t="e">
        <f t="shared" ref="G7:G70" si="1">(D7/E7)-1</f>
        <v>#REF!</v>
      </c>
      <c r="H7" s="61"/>
    </row>
    <row r="8" spans="1:14" ht="15.75" thickBot="1" x14ac:dyDescent="0.3">
      <c r="A8" s="43">
        <v>4</v>
      </c>
      <c r="B8" s="44" t="s">
        <v>11</v>
      </c>
      <c r="C8" s="45" t="s">
        <v>123</v>
      </c>
      <c r="D8" s="56" t="e">
        <f>'CBA Urbana General'!#REF!</f>
        <v>#REF!</v>
      </c>
      <c r="E8" s="59">
        <v>6.9444444444444446</v>
      </c>
      <c r="F8" s="46" t="e">
        <f t="shared" si="0"/>
        <v>#REF!</v>
      </c>
      <c r="G8" s="57" t="e">
        <f t="shared" si="1"/>
        <v>#REF!</v>
      </c>
      <c r="H8" s="61"/>
    </row>
    <row r="9" spans="1:14" ht="15.75" thickBot="1" x14ac:dyDescent="0.3">
      <c r="A9" s="43">
        <v>5</v>
      </c>
      <c r="B9" s="44" t="s">
        <v>12</v>
      </c>
      <c r="C9" s="45" t="s">
        <v>122</v>
      </c>
      <c r="D9" s="56" t="e">
        <f>'CBA Urbana General'!#REF!</f>
        <v>#REF!</v>
      </c>
      <c r="E9" s="59">
        <v>14.571428571428571</v>
      </c>
      <c r="F9" s="46" t="e">
        <f t="shared" si="0"/>
        <v>#REF!</v>
      </c>
      <c r="G9" s="57" t="e">
        <f t="shared" si="1"/>
        <v>#REF!</v>
      </c>
      <c r="H9" s="61"/>
    </row>
    <row r="10" spans="1:14" ht="15.75" thickBot="1" x14ac:dyDescent="0.3">
      <c r="A10" s="43">
        <v>6</v>
      </c>
      <c r="B10" s="44" t="s">
        <v>13</v>
      </c>
      <c r="C10" s="45" t="s">
        <v>122</v>
      </c>
      <c r="D10" s="56" t="e">
        <f>'CBA Urbana General'!#REF!</f>
        <v>#REF!</v>
      </c>
      <c r="E10" s="59">
        <v>14.625</v>
      </c>
      <c r="F10" s="46" t="e">
        <f t="shared" si="0"/>
        <v>#REF!</v>
      </c>
      <c r="G10" s="57" t="e">
        <f t="shared" si="1"/>
        <v>#REF!</v>
      </c>
      <c r="H10" s="61"/>
      <c r="N10" t="s">
        <v>5</v>
      </c>
    </row>
    <row r="11" spans="1:14" ht="15.75" thickBot="1" x14ac:dyDescent="0.3">
      <c r="A11" s="43">
        <v>7</v>
      </c>
      <c r="B11" s="44" t="s">
        <v>14</v>
      </c>
      <c r="C11" s="45" t="s">
        <v>122</v>
      </c>
      <c r="D11" s="56" t="e">
        <f>'CBA Urbana General'!#REF!</f>
        <v>#REF!</v>
      </c>
      <c r="E11" s="59">
        <v>34.43981481481481</v>
      </c>
      <c r="F11" s="46" t="e">
        <f t="shared" si="0"/>
        <v>#REF!</v>
      </c>
      <c r="G11" s="57" t="e">
        <f t="shared" si="1"/>
        <v>#REF!</v>
      </c>
      <c r="H11" s="60"/>
    </row>
    <row r="12" spans="1:14" ht="15.75" thickBot="1" x14ac:dyDescent="0.3">
      <c r="A12" s="43">
        <v>8</v>
      </c>
      <c r="B12" s="44" t="s">
        <v>15</v>
      </c>
      <c r="C12" s="45" t="s">
        <v>122</v>
      </c>
      <c r="D12" s="56" t="e">
        <f>'CBA Urbana General'!#REF!</f>
        <v>#REF!</v>
      </c>
      <c r="E12" s="59">
        <v>33.675925925925924</v>
      </c>
      <c r="F12" s="46" t="e">
        <f t="shared" si="0"/>
        <v>#REF!</v>
      </c>
      <c r="G12" s="57" t="e">
        <f t="shared" si="1"/>
        <v>#REF!</v>
      </c>
      <c r="H12" s="60"/>
    </row>
    <row r="13" spans="1:14" ht="15.75" thickBot="1" x14ac:dyDescent="0.3">
      <c r="A13" s="43">
        <v>9</v>
      </c>
      <c r="B13" s="44" t="s">
        <v>16</v>
      </c>
      <c r="C13" s="45" t="s">
        <v>122</v>
      </c>
      <c r="D13" s="56" t="e">
        <f>'CBA Urbana General'!#REF!</f>
        <v>#REF!</v>
      </c>
      <c r="E13" s="59">
        <v>23.338235294117649</v>
      </c>
      <c r="F13" s="46" t="e">
        <f t="shared" si="0"/>
        <v>#REF!</v>
      </c>
      <c r="G13" s="57" t="e">
        <f t="shared" si="1"/>
        <v>#REF!</v>
      </c>
      <c r="H13" s="60"/>
    </row>
    <row r="14" spans="1:14" ht="15.75" thickBot="1" x14ac:dyDescent="0.3">
      <c r="A14" s="43">
        <v>10</v>
      </c>
      <c r="B14" s="44" t="s">
        <v>17</v>
      </c>
      <c r="C14" s="45" t="s">
        <v>122</v>
      </c>
      <c r="D14" s="56" t="e">
        <f>'CBA Urbana General'!#REF!</f>
        <v>#REF!</v>
      </c>
      <c r="E14" s="59">
        <v>30.453703703703702</v>
      </c>
      <c r="F14" s="46" t="e">
        <f t="shared" si="0"/>
        <v>#REF!</v>
      </c>
      <c r="G14" s="57" t="e">
        <f t="shared" si="1"/>
        <v>#REF!</v>
      </c>
      <c r="H14" s="60"/>
    </row>
    <row r="15" spans="1:14" ht="15.75" thickBot="1" x14ac:dyDescent="0.3">
      <c r="A15" s="43">
        <v>11</v>
      </c>
      <c r="B15" s="44" t="s">
        <v>87</v>
      </c>
      <c r="C15" s="45" t="s">
        <v>122</v>
      </c>
      <c r="D15" s="56" t="e">
        <f>'CBA Urbana General'!#REF!</f>
        <v>#REF!</v>
      </c>
      <c r="E15" s="59">
        <v>24.796296296296298</v>
      </c>
      <c r="F15" s="46" t="e">
        <f t="shared" si="0"/>
        <v>#REF!</v>
      </c>
      <c r="G15" s="57" t="e">
        <f t="shared" si="1"/>
        <v>#REF!</v>
      </c>
      <c r="H15" s="61"/>
    </row>
    <row r="16" spans="1:14" ht="15.75" thickBot="1" x14ac:dyDescent="0.3">
      <c r="A16" s="43">
        <v>12</v>
      </c>
      <c r="B16" s="44" t="s">
        <v>18</v>
      </c>
      <c r="C16" s="45" t="s">
        <v>124</v>
      </c>
      <c r="D16" s="56" t="e">
        <f>'CBA Urbana General'!#REF!</f>
        <v>#REF!</v>
      </c>
      <c r="E16" s="59">
        <v>0.72596153846153844</v>
      </c>
      <c r="F16" s="46" t="e">
        <f t="shared" si="0"/>
        <v>#REF!</v>
      </c>
      <c r="G16" s="57" t="e">
        <f t="shared" si="1"/>
        <v>#REF!</v>
      </c>
      <c r="H16" s="61"/>
    </row>
    <row r="17" spans="1:15" ht="15.75" thickBot="1" x14ac:dyDescent="0.3">
      <c r="A17" s="43">
        <v>13</v>
      </c>
      <c r="B17" s="44" t="s">
        <v>155</v>
      </c>
      <c r="C17" s="45" t="s">
        <v>122</v>
      </c>
      <c r="D17" s="56" t="e">
        <f>'CBA Urbana General'!#REF!</f>
        <v>#REF!</v>
      </c>
      <c r="E17" s="59">
        <v>19.194444444444443</v>
      </c>
      <c r="F17" s="46" t="e">
        <f t="shared" si="0"/>
        <v>#REF!</v>
      </c>
      <c r="G17" s="57" t="e">
        <f t="shared" si="1"/>
        <v>#REF!</v>
      </c>
      <c r="H17" s="62"/>
    </row>
    <row r="18" spans="1:15" ht="15.75" thickBot="1" x14ac:dyDescent="0.3">
      <c r="A18" s="43">
        <v>14</v>
      </c>
      <c r="B18" s="44" t="s">
        <v>20</v>
      </c>
      <c r="C18" s="45" t="s">
        <v>124</v>
      </c>
      <c r="D18" s="56" t="e">
        <f>'CBA Urbana General'!#REF!</f>
        <v>#REF!</v>
      </c>
      <c r="E18" s="59">
        <v>1.75</v>
      </c>
      <c r="F18" s="46" t="e">
        <f t="shared" si="0"/>
        <v>#REF!</v>
      </c>
      <c r="G18" s="57" t="e">
        <f t="shared" si="1"/>
        <v>#REF!</v>
      </c>
      <c r="H18" s="61"/>
    </row>
    <row r="19" spans="1:15" ht="15.75" thickBot="1" x14ac:dyDescent="0.3">
      <c r="A19" s="43">
        <v>15</v>
      </c>
      <c r="B19" s="44" t="s">
        <v>21</v>
      </c>
      <c r="C19" s="45" t="s">
        <v>125</v>
      </c>
      <c r="D19" s="56" t="e">
        <f>'CBA Urbana General'!#REF!</f>
        <v>#REF!</v>
      </c>
      <c r="E19" s="59">
        <v>16.618421052631579</v>
      </c>
      <c r="F19" s="46" t="e">
        <f t="shared" si="0"/>
        <v>#REF!</v>
      </c>
      <c r="G19" s="57" t="e">
        <f t="shared" si="1"/>
        <v>#REF!</v>
      </c>
      <c r="H19" s="61"/>
    </row>
    <row r="20" spans="1:15" ht="15.75" thickBot="1" x14ac:dyDescent="0.3">
      <c r="A20" s="43">
        <v>16</v>
      </c>
      <c r="B20" s="44" t="s">
        <v>22</v>
      </c>
      <c r="C20" s="45" t="s">
        <v>122</v>
      </c>
      <c r="D20" s="56" t="e">
        <f>'CBA Urbana General'!#REF!</f>
        <v>#REF!</v>
      </c>
      <c r="E20" s="59">
        <v>8.4609375</v>
      </c>
      <c r="F20" s="46" t="e">
        <f t="shared" si="0"/>
        <v>#REF!</v>
      </c>
      <c r="G20" s="57" t="e">
        <f t="shared" si="1"/>
        <v>#REF!</v>
      </c>
      <c r="H20" s="61"/>
    </row>
    <row r="21" spans="1:15" ht="15.75" thickBot="1" x14ac:dyDescent="0.3">
      <c r="A21" s="43">
        <v>17</v>
      </c>
      <c r="B21" s="44" t="s">
        <v>23</v>
      </c>
      <c r="C21" s="45" t="s">
        <v>122</v>
      </c>
      <c r="D21" s="56" t="e">
        <f>'CBA Urbana General'!#REF!</f>
        <v>#REF!</v>
      </c>
      <c r="E21" s="59">
        <v>5.2526041875000002</v>
      </c>
      <c r="F21" s="46" t="e">
        <f t="shared" si="0"/>
        <v>#REF!</v>
      </c>
      <c r="G21" s="57" t="e">
        <f t="shared" si="1"/>
        <v>#REF!</v>
      </c>
      <c r="H21" s="61"/>
    </row>
    <row r="22" spans="1:15" ht="15.75" thickBot="1" x14ac:dyDescent="0.3">
      <c r="A22" s="43">
        <v>18</v>
      </c>
      <c r="B22" s="44" t="s">
        <v>24</v>
      </c>
      <c r="C22" s="45" t="s">
        <v>126</v>
      </c>
      <c r="D22" s="56" t="e">
        <f>'CBA Urbana General'!#REF!</f>
        <v>#REF!</v>
      </c>
      <c r="E22" s="59">
        <v>6.5808823529411766</v>
      </c>
      <c r="F22" s="46" t="e">
        <f t="shared" si="0"/>
        <v>#REF!</v>
      </c>
      <c r="G22" s="57" t="e">
        <f t="shared" si="1"/>
        <v>#REF!</v>
      </c>
      <c r="H22" s="61"/>
    </row>
    <row r="23" spans="1:15" ht="15.75" thickBot="1" x14ac:dyDescent="0.3">
      <c r="A23" s="43">
        <v>19</v>
      </c>
      <c r="B23" s="44" t="s">
        <v>25</v>
      </c>
      <c r="C23" s="45" t="s">
        <v>124</v>
      </c>
      <c r="D23" s="56" t="e">
        <f>'CBA Urbana General'!#REF!</f>
        <v>#REF!</v>
      </c>
      <c r="E23" s="59">
        <v>0.67999999999999994</v>
      </c>
      <c r="F23" s="46" t="e">
        <f t="shared" si="0"/>
        <v>#REF!</v>
      </c>
      <c r="G23" s="57" t="e">
        <f t="shared" si="1"/>
        <v>#REF!</v>
      </c>
      <c r="H23" s="61"/>
      <c r="I23" s="63"/>
      <c r="J23" s="63"/>
      <c r="K23" s="63"/>
      <c r="L23" s="63"/>
      <c r="M23" s="63"/>
      <c r="N23" s="63"/>
      <c r="O23" s="63"/>
    </row>
    <row r="24" spans="1:15" ht="15.75" thickBot="1" x14ac:dyDescent="0.3">
      <c r="A24" s="43">
        <v>20</v>
      </c>
      <c r="B24" s="44" t="s">
        <v>26</v>
      </c>
      <c r="C24" s="45" t="s">
        <v>124</v>
      </c>
      <c r="D24" s="56" t="e">
        <f>'CBA Urbana General'!#REF!</f>
        <v>#REF!</v>
      </c>
      <c r="E24" s="59">
        <v>0.6428571428571429</v>
      </c>
      <c r="F24" s="46" t="e">
        <f t="shared" si="0"/>
        <v>#REF!</v>
      </c>
      <c r="G24" s="57" t="e">
        <f t="shared" si="1"/>
        <v>#REF!</v>
      </c>
      <c r="H24" s="61"/>
    </row>
    <row r="25" spans="1:15" ht="15.75" thickBot="1" x14ac:dyDescent="0.3">
      <c r="A25" s="43">
        <v>21</v>
      </c>
      <c r="B25" s="44" t="s">
        <v>27</v>
      </c>
      <c r="C25" s="45" t="s">
        <v>124</v>
      </c>
      <c r="D25" s="56" t="e">
        <f>'CBA Urbana General'!#REF!</f>
        <v>#REF!</v>
      </c>
      <c r="E25" s="59">
        <v>1.3928571428571428</v>
      </c>
      <c r="F25" s="46" t="e">
        <f t="shared" si="0"/>
        <v>#REF!</v>
      </c>
      <c r="G25" s="57" t="e">
        <f t="shared" si="1"/>
        <v>#REF!</v>
      </c>
      <c r="H25" s="61"/>
    </row>
    <row r="26" spans="1:15" ht="15.75" thickBot="1" x14ac:dyDescent="0.3">
      <c r="A26" s="43">
        <v>22</v>
      </c>
      <c r="B26" s="44" t="s">
        <v>28</v>
      </c>
      <c r="C26" s="45" t="s">
        <v>124</v>
      </c>
      <c r="D26" s="56" t="e">
        <f>'CBA Urbana General'!#REF!</f>
        <v>#REF!</v>
      </c>
      <c r="E26" s="59">
        <v>0.68294117647058827</v>
      </c>
      <c r="F26" s="46" t="e">
        <f t="shared" si="0"/>
        <v>#REF!</v>
      </c>
      <c r="G26" s="57" t="e">
        <f t="shared" si="1"/>
        <v>#REF!</v>
      </c>
      <c r="H26" s="61"/>
    </row>
    <row r="27" spans="1:15" ht="15.75" thickBot="1" x14ac:dyDescent="0.3">
      <c r="A27" s="43">
        <v>23</v>
      </c>
      <c r="B27" s="44" t="s">
        <v>29</v>
      </c>
      <c r="C27" s="45" t="s">
        <v>127</v>
      </c>
      <c r="D27" s="56" t="e">
        <f>'CBA Urbana General'!#REF!</f>
        <v>#REF!</v>
      </c>
      <c r="E27" s="59">
        <v>24.394222222222218</v>
      </c>
      <c r="F27" s="46" t="e">
        <f t="shared" si="0"/>
        <v>#REF!</v>
      </c>
      <c r="G27" s="57" t="e">
        <f t="shared" si="1"/>
        <v>#REF!</v>
      </c>
      <c r="H27" s="61"/>
    </row>
    <row r="28" spans="1:15" ht="15.75" thickBot="1" x14ac:dyDescent="0.3">
      <c r="A28" s="43">
        <v>24</v>
      </c>
      <c r="B28" s="44" t="s">
        <v>30</v>
      </c>
      <c r="C28" s="45" t="s">
        <v>128</v>
      </c>
      <c r="D28" s="56" t="e">
        <f>'CBA Urbana General'!#REF!</f>
        <v>#REF!</v>
      </c>
      <c r="E28" s="59">
        <v>3.9539473684210527</v>
      </c>
      <c r="F28" s="46" t="e">
        <f t="shared" si="0"/>
        <v>#REF!</v>
      </c>
      <c r="G28" s="57" t="e">
        <f t="shared" si="1"/>
        <v>#REF!</v>
      </c>
      <c r="H28" s="61"/>
    </row>
    <row r="29" spans="1:15" ht="15.75" thickBot="1" x14ac:dyDescent="0.3">
      <c r="A29" s="43">
        <v>25</v>
      </c>
      <c r="B29" s="44" t="s">
        <v>31</v>
      </c>
      <c r="C29" s="45" t="s">
        <v>128</v>
      </c>
      <c r="D29" s="56" t="e">
        <f>'CBA Urbana General'!#REF!</f>
        <v>#REF!</v>
      </c>
      <c r="E29" s="59">
        <v>3.9852941176470589</v>
      </c>
      <c r="F29" s="46" t="e">
        <f t="shared" si="0"/>
        <v>#REF!</v>
      </c>
      <c r="G29" s="57" t="e">
        <f t="shared" si="1"/>
        <v>#REF!</v>
      </c>
      <c r="H29" s="61"/>
    </row>
    <row r="30" spans="1:15" ht="15.75" thickBot="1" x14ac:dyDescent="0.3">
      <c r="A30" s="43">
        <v>26</v>
      </c>
      <c r="B30" s="44" t="s">
        <v>32</v>
      </c>
      <c r="C30" s="45" t="s">
        <v>127</v>
      </c>
      <c r="D30" s="56" t="e">
        <f>'CBA Urbana General'!#REF!</f>
        <v>#REF!</v>
      </c>
      <c r="E30" s="59">
        <v>4.9276315789473681</v>
      </c>
      <c r="F30" s="46" t="e">
        <f t="shared" si="0"/>
        <v>#REF!</v>
      </c>
      <c r="G30" s="57" t="e">
        <f t="shared" si="1"/>
        <v>#REF!</v>
      </c>
      <c r="H30" s="61"/>
    </row>
    <row r="31" spans="1:15" ht="15.75" thickBot="1" x14ac:dyDescent="0.3">
      <c r="A31" s="43">
        <v>27</v>
      </c>
      <c r="B31" s="44" t="s">
        <v>33</v>
      </c>
      <c r="C31" s="45" t="s">
        <v>122</v>
      </c>
      <c r="D31" s="56" t="e">
        <f>'CBA Urbana General'!#REF!</f>
        <v>#REF!</v>
      </c>
      <c r="E31" s="59">
        <v>4.2678571428571432</v>
      </c>
      <c r="F31" s="46" t="e">
        <f t="shared" si="0"/>
        <v>#REF!</v>
      </c>
      <c r="G31" s="57" t="e">
        <f t="shared" si="1"/>
        <v>#REF!</v>
      </c>
      <c r="H31" s="61"/>
    </row>
    <row r="32" spans="1:15" ht="15.75" thickBot="1" x14ac:dyDescent="0.3">
      <c r="A32" s="43">
        <v>28</v>
      </c>
      <c r="B32" s="44" t="s">
        <v>34</v>
      </c>
      <c r="C32" s="45" t="s">
        <v>129</v>
      </c>
      <c r="D32" s="56" t="e">
        <f>'CBA Urbana General'!#REF!</f>
        <v>#REF!</v>
      </c>
      <c r="E32" s="59">
        <v>19.055555555555557</v>
      </c>
      <c r="F32" s="46" t="e">
        <f t="shared" si="0"/>
        <v>#REF!</v>
      </c>
      <c r="G32" s="57" t="e">
        <f t="shared" si="1"/>
        <v>#REF!</v>
      </c>
      <c r="H32" s="61"/>
    </row>
    <row r="33" spans="1:8" ht="15.75" thickBot="1" x14ac:dyDescent="0.3">
      <c r="A33" s="43">
        <v>29</v>
      </c>
      <c r="B33" s="44" t="s">
        <v>35</v>
      </c>
      <c r="C33" s="45" t="s">
        <v>126</v>
      </c>
      <c r="D33" s="56" t="e">
        <f>'CBA Urbana General'!#REF!</f>
        <v>#REF!</v>
      </c>
      <c r="E33" s="59">
        <v>12.279411764705882</v>
      </c>
      <c r="F33" s="46" t="e">
        <f t="shared" si="0"/>
        <v>#REF!</v>
      </c>
      <c r="G33" s="57" t="e">
        <f t="shared" si="1"/>
        <v>#REF!</v>
      </c>
      <c r="H33" s="61"/>
    </row>
    <row r="34" spans="1:8" ht="15.75" thickBot="1" x14ac:dyDescent="0.3">
      <c r="A34" s="43">
        <v>30</v>
      </c>
      <c r="B34" s="44" t="s">
        <v>36</v>
      </c>
      <c r="C34" s="45" t="s">
        <v>124</v>
      </c>
      <c r="D34" s="56" t="e">
        <f>'CBA Urbana General'!#REF!</f>
        <v>#REF!</v>
      </c>
      <c r="E34" s="59">
        <v>3.9934210350877195</v>
      </c>
      <c r="F34" s="46" t="e">
        <f t="shared" si="0"/>
        <v>#REF!</v>
      </c>
      <c r="G34" s="57" t="e">
        <f t="shared" si="1"/>
        <v>#REF!</v>
      </c>
      <c r="H34" s="61"/>
    </row>
    <row r="35" spans="1:8" ht="15.75" thickBot="1" x14ac:dyDescent="0.3">
      <c r="A35" s="43">
        <v>31</v>
      </c>
      <c r="B35" s="44" t="s">
        <v>37</v>
      </c>
      <c r="C35" s="45" t="s">
        <v>122</v>
      </c>
      <c r="D35" s="56" t="e">
        <f>'CBA Urbana General'!#REF!</f>
        <v>#REF!</v>
      </c>
      <c r="E35" s="59">
        <v>5.3449074259259257</v>
      </c>
      <c r="F35" s="46" t="e">
        <f t="shared" si="0"/>
        <v>#REF!</v>
      </c>
      <c r="G35" s="57" t="e">
        <f t="shared" si="1"/>
        <v>#REF!</v>
      </c>
      <c r="H35" s="61"/>
    </row>
    <row r="36" spans="1:8" ht="15.75" thickBot="1" x14ac:dyDescent="0.3">
      <c r="A36" s="43">
        <v>32</v>
      </c>
      <c r="B36" s="44" t="s">
        <v>38</v>
      </c>
      <c r="C36" s="45" t="s">
        <v>122</v>
      </c>
      <c r="D36" s="56" t="e">
        <f>'CBA Urbana General'!#REF!</f>
        <v>#REF!</v>
      </c>
      <c r="E36" s="59">
        <v>4.8706140175438604</v>
      </c>
      <c r="F36" s="46" t="e">
        <f t="shared" si="0"/>
        <v>#REF!</v>
      </c>
      <c r="G36" s="57" t="e">
        <f t="shared" si="1"/>
        <v>#REF!</v>
      </c>
      <c r="H36" s="61"/>
    </row>
    <row r="37" spans="1:8" ht="15.75" thickBot="1" x14ac:dyDescent="0.3">
      <c r="A37" s="43">
        <v>33</v>
      </c>
      <c r="B37" s="44" t="s">
        <v>39</v>
      </c>
      <c r="C37" s="45" t="s">
        <v>122</v>
      </c>
      <c r="D37" s="56" t="e">
        <f>'CBA Urbana General'!#REF!</f>
        <v>#REF!</v>
      </c>
      <c r="E37" s="59">
        <v>4.3486842105263159</v>
      </c>
      <c r="F37" s="46" t="e">
        <f t="shared" si="0"/>
        <v>#REF!</v>
      </c>
      <c r="G37" s="57" t="e">
        <f t="shared" si="1"/>
        <v>#REF!</v>
      </c>
      <c r="H37" s="61"/>
    </row>
    <row r="38" spans="1:8" ht="15.75" thickBot="1" x14ac:dyDescent="0.3">
      <c r="A38" s="43">
        <v>34</v>
      </c>
      <c r="B38" s="44" t="s">
        <v>40</v>
      </c>
      <c r="C38" s="45" t="s">
        <v>130</v>
      </c>
      <c r="D38" s="56" t="e">
        <f>'CBA Urbana General'!#REF!</f>
        <v>#REF!</v>
      </c>
      <c r="E38" s="59">
        <v>6.0250000000000004</v>
      </c>
      <c r="F38" s="46" t="e">
        <f t="shared" si="0"/>
        <v>#REF!</v>
      </c>
      <c r="G38" s="57" t="e">
        <f t="shared" si="1"/>
        <v>#REF!</v>
      </c>
      <c r="H38" s="61"/>
    </row>
    <row r="39" spans="1:8" ht="15.75" thickBot="1" x14ac:dyDescent="0.3">
      <c r="A39" s="43">
        <v>35</v>
      </c>
      <c r="B39" s="44" t="s">
        <v>41</v>
      </c>
      <c r="C39" s="45" t="s">
        <v>124</v>
      </c>
      <c r="D39" s="56" t="e">
        <f>'CBA Urbana General'!#REF!</f>
        <v>#REF!</v>
      </c>
      <c r="E39" s="59">
        <v>3.0347222407407402</v>
      </c>
      <c r="F39" s="46" t="e">
        <f t="shared" si="0"/>
        <v>#REF!</v>
      </c>
      <c r="G39" s="57" t="e">
        <f t="shared" si="1"/>
        <v>#REF!</v>
      </c>
      <c r="H39" s="61"/>
    </row>
    <row r="40" spans="1:8" ht="15.75" thickBot="1" x14ac:dyDescent="0.3">
      <c r="A40" s="43">
        <v>36</v>
      </c>
      <c r="B40" s="44" t="s">
        <v>42</v>
      </c>
      <c r="C40" s="45" t="s">
        <v>124</v>
      </c>
      <c r="D40" s="56" t="e">
        <f>'CBA Urbana General'!#REF!</f>
        <v>#REF!</v>
      </c>
      <c r="E40" s="59">
        <v>6.5277777962962968</v>
      </c>
      <c r="F40" s="46" t="e">
        <f t="shared" si="0"/>
        <v>#REF!</v>
      </c>
      <c r="G40" s="57" t="e">
        <f t="shared" si="1"/>
        <v>#REF!</v>
      </c>
      <c r="H40" s="61"/>
    </row>
    <row r="41" spans="1:8" ht="15.75" thickBot="1" x14ac:dyDescent="0.3">
      <c r="A41" s="43">
        <v>37</v>
      </c>
      <c r="B41" s="44" t="s">
        <v>43</v>
      </c>
      <c r="C41" s="45" t="s">
        <v>130</v>
      </c>
      <c r="D41" s="56" t="e">
        <f>'CBA Urbana General'!#REF!</f>
        <v>#REF!</v>
      </c>
      <c r="E41" s="59">
        <v>6.8009259259259256</v>
      </c>
      <c r="F41" s="46" t="e">
        <f t="shared" si="0"/>
        <v>#REF!</v>
      </c>
      <c r="G41" s="57" t="e">
        <f t="shared" si="1"/>
        <v>#REF!</v>
      </c>
      <c r="H41" s="61"/>
    </row>
    <row r="42" spans="1:8" ht="15.75" thickBot="1" x14ac:dyDescent="0.3">
      <c r="A42" s="43">
        <v>38</v>
      </c>
      <c r="B42" s="44" t="s">
        <v>44</v>
      </c>
      <c r="C42" s="45" t="s">
        <v>124</v>
      </c>
      <c r="D42" s="56" t="e">
        <f>'CBA Urbana General'!#REF!</f>
        <v>#REF!</v>
      </c>
      <c r="E42" s="59">
        <v>2.7824074259259262</v>
      </c>
      <c r="F42" s="46" t="e">
        <f t="shared" si="0"/>
        <v>#REF!</v>
      </c>
      <c r="G42" s="57" t="e">
        <f t="shared" si="1"/>
        <v>#REF!</v>
      </c>
      <c r="H42" s="61"/>
    </row>
    <row r="43" spans="1:8" ht="15.75" thickBot="1" x14ac:dyDescent="0.3">
      <c r="A43" s="43">
        <v>39</v>
      </c>
      <c r="B43" s="44" t="s">
        <v>45</v>
      </c>
      <c r="C43" s="45" t="s">
        <v>124</v>
      </c>
      <c r="D43" s="56" t="e">
        <f>'CBA Urbana General'!#REF!</f>
        <v>#REF!</v>
      </c>
      <c r="E43" s="59">
        <v>3.2268518333333334</v>
      </c>
      <c r="F43" s="46" t="e">
        <f t="shared" si="0"/>
        <v>#REF!</v>
      </c>
      <c r="G43" s="57" t="e">
        <f t="shared" si="1"/>
        <v>#REF!</v>
      </c>
      <c r="H43" s="64"/>
    </row>
    <row r="44" spans="1:8" ht="15.75" thickBot="1" x14ac:dyDescent="0.3">
      <c r="A44" s="43">
        <v>40</v>
      </c>
      <c r="B44" s="44" t="s">
        <v>46</v>
      </c>
      <c r="C44" s="45" t="s">
        <v>122</v>
      </c>
      <c r="D44" s="56" t="e">
        <f>'CBA Urbana General'!#REF!</f>
        <v>#REF!</v>
      </c>
      <c r="E44" s="59">
        <v>7.4249999999999998</v>
      </c>
      <c r="F44" s="46" t="e">
        <f t="shared" si="0"/>
        <v>#REF!</v>
      </c>
      <c r="G44" s="57" t="e">
        <f t="shared" si="1"/>
        <v>#REF!</v>
      </c>
      <c r="H44" s="62"/>
    </row>
    <row r="45" spans="1:8" ht="15.75" thickBot="1" x14ac:dyDescent="0.3">
      <c r="A45" s="43">
        <v>41</v>
      </c>
      <c r="B45" s="44" t="s">
        <v>47</v>
      </c>
      <c r="C45" s="45" t="s">
        <v>124</v>
      </c>
      <c r="D45" s="56" t="e">
        <f>'CBA Urbana General'!#REF!</f>
        <v>#REF!</v>
      </c>
      <c r="E45" s="59">
        <v>3.7569444259259259</v>
      </c>
      <c r="F45" s="46" t="e">
        <f t="shared" si="0"/>
        <v>#REF!</v>
      </c>
      <c r="G45" s="57" t="e">
        <f t="shared" si="1"/>
        <v>#REF!</v>
      </c>
      <c r="H45" s="61"/>
    </row>
    <row r="46" spans="1:8" ht="15.75" thickBot="1" x14ac:dyDescent="0.3">
      <c r="A46" s="43">
        <v>42</v>
      </c>
      <c r="B46" s="44" t="s">
        <v>48</v>
      </c>
      <c r="C46" s="45" t="s">
        <v>125</v>
      </c>
      <c r="D46" s="56" t="e">
        <f>'CBA Urbana General'!#REF!</f>
        <v>#REF!</v>
      </c>
      <c r="E46" s="59">
        <v>12.333333333333334</v>
      </c>
      <c r="F46" s="46" t="e">
        <f t="shared" si="0"/>
        <v>#REF!</v>
      </c>
      <c r="G46" s="57" t="e">
        <f t="shared" si="1"/>
        <v>#REF!</v>
      </c>
      <c r="H46" s="61"/>
    </row>
    <row r="47" spans="1:8" ht="15.75" thickBot="1" x14ac:dyDescent="0.3">
      <c r="A47" s="43">
        <v>43</v>
      </c>
      <c r="B47" s="44" t="s">
        <v>49</v>
      </c>
      <c r="C47" s="45" t="s">
        <v>124</v>
      </c>
      <c r="D47" s="56" t="e">
        <f>'CBA Urbana General'!#REF!</f>
        <v>#REF!</v>
      </c>
      <c r="E47" s="59">
        <v>2.6754385964912277</v>
      </c>
      <c r="F47" s="46" t="e">
        <f t="shared" si="0"/>
        <v>#REF!</v>
      </c>
      <c r="G47" s="57" t="e">
        <f t="shared" si="1"/>
        <v>#REF!</v>
      </c>
      <c r="H47" s="61"/>
    </row>
    <row r="48" spans="1:8" ht="15.75" thickBot="1" x14ac:dyDescent="0.3">
      <c r="A48" s="43">
        <v>44</v>
      </c>
      <c r="B48" s="44" t="s">
        <v>50</v>
      </c>
      <c r="C48" s="45" t="s">
        <v>124</v>
      </c>
      <c r="D48" s="56" t="e">
        <f>'CBA Urbana General'!#REF!</f>
        <v>#REF!</v>
      </c>
      <c r="E48" s="59">
        <v>4.2745098235294119</v>
      </c>
      <c r="F48" s="46" t="e">
        <f t="shared" si="0"/>
        <v>#REF!</v>
      </c>
      <c r="G48" s="57" t="e">
        <f t="shared" si="1"/>
        <v>#REF!</v>
      </c>
      <c r="H48" s="61"/>
    </row>
    <row r="49" spans="1:8" ht="15.75" thickBot="1" x14ac:dyDescent="0.3">
      <c r="A49" s="43">
        <v>45</v>
      </c>
      <c r="B49" s="44" t="s">
        <v>51</v>
      </c>
      <c r="C49" s="45" t="s">
        <v>131</v>
      </c>
      <c r="D49" s="56" t="e">
        <f>'CBA Urbana General'!#REF!</f>
        <v>#REF!</v>
      </c>
      <c r="E49" s="59">
        <v>4.4444444444444446</v>
      </c>
      <c r="F49" s="46" t="e">
        <f t="shared" si="0"/>
        <v>#REF!</v>
      </c>
      <c r="G49" s="57" t="e">
        <f t="shared" si="1"/>
        <v>#REF!</v>
      </c>
      <c r="H49" s="61"/>
    </row>
    <row r="50" spans="1:8" ht="15.75" thickBot="1" x14ac:dyDescent="0.3">
      <c r="A50" s="43">
        <v>46</v>
      </c>
      <c r="B50" s="44" t="s">
        <v>52</v>
      </c>
      <c r="C50" s="45" t="s">
        <v>124</v>
      </c>
      <c r="D50" s="56" t="e">
        <f>'CBA Urbana General'!#REF!</f>
        <v>#REF!</v>
      </c>
      <c r="E50" s="59">
        <v>14.472222222222221</v>
      </c>
      <c r="F50" s="46" t="e">
        <f t="shared" si="0"/>
        <v>#REF!</v>
      </c>
      <c r="G50" s="57" t="e">
        <f t="shared" si="1"/>
        <v>#REF!</v>
      </c>
      <c r="H50" s="61"/>
    </row>
    <row r="51" spans="1:8" ht="15.75" thickBot="1" x14ac:dyDescent="0.3">
      <c r="A51" s="43">
        <v>47</v>
      </c>
      <c r="B51" s="44" t="s">
        <v>53</v>
      </c>
      <c r="C51" s="45" t="s">
        <v>124</v>
      </c>
      <c r="D51" s="56" t="e">
        <f>'CBA Urbana General'!#REF!</f>
        <v>#REF!</v>
      </c>
      <c r="E51" s="59">
        <v>2.7</v>
      </c>
      <c r="F51" s="46" t="e">
        <f t="shared" si="0"/>
        <v>#REF!</v>
      </c>
      <c r="G51" s="57" t="e">
        <f t="shared" si="1"/>
        <v>#REF!</v>
      </c>
      <c r="H51" s="61"/>
    </row>
    <row r="52" spans="1:8" ht="15.75" thickBot="1" x14ac:dyDescent="0.3">
      <c r="A52" s="43">
        <v>48</v>
      </c>
      <c r="B52" s="44" t="s">
        <v>54</v>
      </c>
      <c r="C52" s="45" t="s">
        <v>132</v>
      </c>
      <c r="D52" s="56" t="e">
        <f>'CBA Urbana General'!#REF!</f>
        <v>#REF!</v>
      </c>
      <c r="E52" s="59">
        <v>39.107142857142854</v>
      </c>
      <c r="F52" s="46" t="e">
        <f t="shared" si="0"/>
        <v>#REF!</v>
      </c>
      <c r="G52" s="57" t="e">
        <f t="shared" si="1"/>
        <v>#REF!</v>
      </c>
      <c r="H52" s="60"/>
    </row>
    <row r="53" spans="1:8" ht="15.75" thickBot="1" x14ac:dyDescent="0.3">
      <c r="A53" s="43">
        <v>49</v>
      </c>
      <c r="B53" s="44" t="s">
        <v>55</v>
      </c>
      <c r="C53" s="45" t="s">
        <v>133</v>
      </c>
      <c r="D53" s="56" t="e">
        <f>'CBA Urbana General'!#REF!</f>
        <v>#REF!</v>
      </c>
      <c r="E53" s="59">
        <v>15.160714285714286</v>
      </c>
      <c r="F53" s="46" t="e">
        <f t="shared" si="0"/>
        <v>#REF!</v>
      </c>
      <c r="G53" s="57" t="e">
        <f t="shared" si="1"/>
        <v>#REF!</v>
      </c>
      <c r="H53" s="60"/>
    </row>
    <row r="54" spans="1:8" ht="15.75" thickBot="1" x14ac:dyDescent="0.3">
      <c r="A54" s="43">
        <v>50</v>
      </c>
      <c r="B54" s="44" t="s">
        <v>56</v>
      </c>
      <c r="C54" s="45" t="s">
        <v>126</v>
      </c>
      <c r="D54" s="56" t="e">
        <f>'CBA Urbana General'!#REF!</f>
        <v>#REF!</v>
      </c>
      <c r="E54" s="59">
        <v>10.479166666666666</v>
      </c>
      <c r="F54" s="46" t="e">
        <f t="shared" si="0"/>
        <v>#REF!</v>
      </c>
      <c r="G54" s="57" t="e">
        <f t="shared" si="1"/>
        <v>#REF!</v>
      </c>
      <c r="H54" s="64"/>
    </row>
    <row r="55" spans="1:8" ht="15.75" thickBot="1" x14ac:dyDescent="0.3">
      <c r="A55" s="43">
        <v>51</v>
      </c>
      <c r="B55" s="44" t="s">
        <v>57</v>
      </c>
      <c r="C55" s="45" t="s">
        <v>134</v>
      </c>
      <c r="D55" s="56" t="e">
        <f>'CBA Urbana General'!#REF!</f>
        <v>#REF!</v>
      </c>
      <c r="E55" s="59">
        <v>4.0723684210526319</v>
      </c>
      <c r="F55" s="46" t="e">
        <f t="shared" si="0"/>
        <v>#REF!</v>
      </c>
      <c r="G55" s="57" t="e">
        <f t="shared" si="1"/>
        <v>#REF!</v>
      </c>
      <c r="H55" s="61"/>
    </row>
    <row r="56" spans="1:8" ht="15.75" thickBot="1" x14ac:dyDescent="0.3">
      <c r="A56" s="43">
        <v>52</v>
      </c>
      <c r="B56" s="44" t="s">
        <v>58</v>
      </c>
      <c r="C56" s="45" t="s">
        <v>135</v>
      </c>
      <c r="D56" s="56" t="e">
        <f>'CBA Urbana General'!#REF!</f>
        <v>#REF!</v>
      </c>
      <c r="E56" s="59">
        <v>11.889705882352942</v>
      </c>
      <c r="F56" s="46" t="e">
        <f t="shared" si="0"/>
        <v>#REF!</v>
      </c>
      <c r="G56" s="57" t="e">
        <f t="shared" si="1"/>
        <v>#REF!</v>
      </c>
      <c r="H56" s="61"/>
    </row>
    <row r="57" spans="1:8" ht="15.75" thickBot="1" x14ac:dyDescent="0.3">
      <c r="A57" s="43">
        <v>53</v>
      </c>
      <c r="B57" s="44" t="s">
        <v>59</v>
      </c>
      <c r="C57" s="45" t="s">
        <v>136</v>
      </c>
      <c r="D57" s="56" t="e">
        <f>'CBA Urbana General'!#REF!</f>
        <v>#REF!</v>
      </c>
      <c r="E57" s="59">
        <v>4</v>
      </c>
      <c r="F57" s="46" t="e">
        <f t="shared" si="0"/>
        <v>#REF!</v>
      </c>
      <c r="G57" s="57" t="e">
        <f t="shared" si="1"/>
        <v>#REF!</v>
      </c>
      <c r="H57" s="61"/>
    </row>
    <row r="58" spans="1:8" ht="15.75" thickBot="1" x14ac:dyDescent="0.3">
      <c r="A58" s="43">
        <v>54</v>
      </c>
      <c r="B58" s="44" t="s">
        <v>60</v>
      </c>
      <c r="C58" s="45" t="s">
        <v>137</v>
      </c>
      <c r="D58" s="56" t="e">
        <f>'CBA Urbana General'!#REF!</f>
        <v>#REF!</v>
      </c>
      <c r="E58" s="59">
        <v>4.4453125</v>
      </c>
      <c r="F58" s="46" t="e">
        <f t="shared" si="0"/>
        <v>#REF!</v>
      </c>
      <c r="G58" s="57" t="e">
        <f t="shared" si="1"/>
        <v>#REF!</v>
      </c>
      <c r="H58" s="61"/>
    </row>
    <row r="59" spans="1:8" ht="15.75" thickBot="1" x14ac:dyDescent="0.3">
      <c r="A59" s="43">
        <v>55</v>
      </c>
      <c r="B59" s="44" t="s">
        <v>61</v>
      </c>
      <c r="C59" s="45" t="s">
        <v>138</v>
      </c>
      <c r="D59" s="56" t="e">
        <f>'CBA Urbana General'!#REF!</f>
        <v>#REF!</v>
      </c>
      <c r="E59" s="59">
        <v>2.9333333333333331</v>
      </c>
      <c r="F59" s="46" t="e">
        <f t="shared" si="0"/>
        <v>#REF!</v>
      </c>
      <c r="G59" s="57" t="e">
        <f t="shared" si="1"/>
        <v>#REF!</v>
      </c>
      <c r="H59" s="61"/>
    </row>
    <row r="60" spans="1:8" ht="15.75" thickBot="1" x14ac:dyDescent="0.3">
      <c r="A60" s="43">
        <v>56</v>
      </c>
      <c r="B60" s="44" t="s">
        <v>156</v>
      </c>
      <c r="C60" s="45" t="s">
        <v>139</v>
      </c>
      <c r="D60" s="56" t="e">
        <f>'CBA Urbana General'!#REF!</f>
        <v>#REF!</v>
      </c>
      <c r="E60" s="59">
        <v>4.9305555555555554</v>
      </c>
      <c r="F60" s="46" t="e">
        <f t="shared" si="0"/>
        <v>#REF!</v>
      </c>
      <c r="G60" s="57" t="e">
        <f t="shared" si="1"/>
        <v>#REF!</v>
      </c>
      <c r="H60" s="61"/>
    </row>
    <row r="61" spans="1:8" ht="15.75" thickBot="1" x14ac:dyDescent="0.3">
      <c r="A61" s="43">
        <v>57</v>
      </c>
      <c r="B61" s="44" t="s">
        <v>63</v>
      </c>
      <c r="C61" s="45" t="s">
        <v>122</v>
      </c>
      <c r="D61" s="56" t="e">
        <f>'CBA Urbana General'!#REF!</f>
        <v>#REF!</v>
      </c>
      <c r="E61" s="59">
        <v>1.4956140526315789</v>
      </c>
      <c r="F61" s="46" t="e">
        <f t="shared" si="0"/>
        <v>#REF!</v>
      </c>
      <c r="G61" s="57" t="e">
        <f t="shared" si="1"/>
        <v>#REF!</v>
      </c>
      <c r="H61" s="61"/>
    </row>
    <row r="62" spans="1:8" ht="15.75" thickBot="1" x14ac:dyDescent="0.3">
      <c r="A62" s="43">
        <v>58</v>
      </c>
      <c r="B62" s="44" t="s">
        <v>64</v>
      </c>
      <c r="C62" s="45" t="s">
        <v>140</v>
      </c>
      <c r="D62" s="56" t="e">
        <f>'CBA Urbana General'!#REF!</f>
        <v>#REF!</v>
      </c>
      <c r="E62" s="59">
        <v>3.4416666666666669</v>
      </c>
      <c r="F62" s="46" t="e">
        <f t="shared" si="0"/>
        <v>#REF!</v>
      </c>
      <c r="G62" s="57" t="e">
        <f t="shared" si="1"/>
        <v>#REF!</v>
      </c>
      <c r="H62" s="61"/>
    </row>
    <row r="63" spans="1:8" ht="15.75" thickBot="1" x14ac:dyDescent="0.3">
      <c r="A63" s="43">
        <v>59</v>
      </c>
      <c r="B63" s="44" t="s">
        <v>65</v>
      </c>
      <c r="C63" s="45" t="s">
        <v>141</v>
      </c>
      <c r="D63" s="56" t="e">
        <f>'CBA Urbana General'!#REF!</f>
        <v>#REF!</v>
      </c>
      <c r="E63" s="59">
        <v>1.0330882352941178</v>
      </c>
      <c r="F63" s="46" t="e">
        <f t="shared" si="0"/>
        <v>#REF!</v>
      </c>
      <c r="G63" s="57" t="e">
        <f t="shared" si="1"/>
        <v>#REF!</v>
      </c>
      <c r="H63" s="61"/>
    </row>
    <row r="64" spans="1:8" ht="15.75" thickBot="1" x14ac:dyDescent="0.3">
      <c r="A64" s="43">
        <v>60</v>
      </c>
      <c r="B64" s="44" t="s">
        <v>66</v>
      </c>
      <c r="C64" s="45" t="s">
        <v>142</v>
      </c>
      <c r="D64" s="56" t="e">
        <f>'CBA Urbana General'!#REF!</f>
        <v>#REF!</v>
      </c>
      <c r="E64" s="59">
        <v>4.2219999999999995</v>
      </c>
      <c r="F64" s="46" t="e">
        <f t="shared" si="0"/>
        <v>#REF!</v>
      </c>
      <c r="G64" s="57" t="e">
        <f t="shared" si="1"/>
        <v>#REF!</v>
      </c>
      <c r="H64" s="61"/>
    </row>
    <row r="65" spans="1:8" ht="15.75" thickBot="1" x14ac:dyDescent="0.3">
      <c r="A65" s="43">
        <v>61</v>
      </c>
      <c r="B65" s="44" t="s">
        <v>67</v>
      </c>
      <c r="C65" s="45" t="s">
        <v>142</v>
      </c>
      <c r="D65" s="56" t="e">
        <f>'CBA Urbana General'!#REF!</f>
        <v>#REF!</v>
      </c>
      <c r="E65" s="59">
        <v>6.1833333333333336</v>
      </c>
      <c r="F65" s="46" t="e">
        <f t="shared" si="0"/>
        <v>#REF!</v>
      </c>
      <c r="G65" s="57" t="e">
        <f t="shared" si="1"/>
        <v>#REF!</v>
      </c>
      <c r="H65" s="61"/>
    </row>
    <row r="66" spans="1:8" ht="15.75" thickBot="1" x14ac:dyDescent="0.3">
      <c r="A66" s="43">
        <v>62</v>
      </c>
      <c r="B66" s="44" t="s">
        <v>68</v>
      </c>
      <c r="C66" s="45" t="s">
        <v>143</v>
      </c>
      <c r="D66" s="56" t="e">
        <f>'CBA Urbana General'!#REF!</f>
        <v>#REF!</v>
      </c>
      <c r="E66" s="59">
        <v>19.916666666666664</v>
      </c>
      <c r="F66" s="46" t="e">
        <f t="shared" si="0"/>
        <v>#REF!</v>
      </c>
      <c r="G66" s="57" t="e">
        <f t="shared" si="1"/>
        <v>#REF!</v>
      </c>
      <c r="H66" s="60"/>
    </row>
    <row r="67" spans="1:8" ht="15.75" thickBot="1" x14ac:dyDescent="0.3">
      <c r="A67" s="43">
        <v>63</v>
      </c>
      <c r="B67" s="44" t="s">
        <v>69</v>
      </c>
      <c r="C67" s="45" t="s">
        <v>143</v>
      </c>
      <c r="D67" s="56" t="e">
        <f>'CBA Urbana General'!#REF!</f>
        <v>#REF!</v>
      </c>
      <c r="E67" s="59">
        <v>22.8125</v>
      </c>
      <c r="F67" s="46" t="e">
        <f t="shared" si="0"/>
        <v>#REF!</v>
      </c>
      <c r="G67" s="57" t="e">
        <f t="shared" si="1"/>
        <v>#REF!</v>
      </c>
      <c r="H67" s="61"/>
    </row>
    <row r="68" spans="1:8" ht="15.75" thickBot="1" x14ac:dyDescent="0.3">
      <c r="A68" s="43">
        <v>64</v>
      </c>
      <c r="B68" s="44" t="s">
        <v>70</v>
      </c>
      <c r="C68" s="45" t="s">
        <v>124</v>
      </c>
      <c r="D68" s="56" t="e">
        <f>'CBA Urbana General'!#REF!</f>
        <v>#REF!</v>
      </c>
      <c r="E68" s="59">
        <v>8.8388888888888903</v>
      </c>
      <c r="F68" s="46" t="e">
        <f t="shared" si="0"/>
        <v>#REF!</v>
      </c>
      <c r="G68" s="57" t="e">
        <f t="shared" si="1"/>
        <v>#REF!</v>
      </c>
      <c r="H68" s="61"/>
    </row>
    <row r="69" spans="1:8" ht="15.75" thickBot="1" x14ac:dyDescent="0.3">
      <c r="A69" s="43">
        <v>65</v>
      </c>
      <c r="B69" s="44" t="s">
        <v>71</v>
      </c>
      <c r="C69" s="45" t="s">
        <v>124</v>
      </c>
      <c r="D69" s="56" t="e">
        <f>'CBA Urbana General'!#REF!</f>
        <v>#REF!</v>
      </c>
      <c r="E69" s="59">
        <v>7.8214285714285712</v>
      </c>
      <c r="F69" s="46" t="e">
        <f t="shared" si="0"/>
        <v>#REF!</v>
      </c>
      <c r="G69" s="57" t="e">
        <f t="shared" si="1"/>
        <v>#REF!</v>
      </c>
      <c r="H69" s="61"/>
    </row>
    <row r="70" spans="1:8" ht="15.75" thickBot="1" x14ac:dyDescent="0.3">
      <c r="A70" s="47">
        <v>66</v>
      </c>
      <c r="B70" s="48" t="s">
        <v>72</v>
      </c>
      <c r="C70" s="49" t="s">
        <v>120</v>
      </c>
      <c r="D70" s="56" t="e">
        <f>'CBA Urbana General'!#REF!</f>
        <v>#REF!</v>
      </c>
      <c r="E70" s="65">
        <v>5.760416666666667</v>
      </c>
      <c r="F70" s="50" t="e">
        <f t="shared" si="0"/>
        <v>#REF!</v>
      </c>
      <c r="G70" s="66" t="e">
        <f t="shared" si="1"/>
        <v>#REF!</v>
      </c>
      <c r="H70" s="67"/>
    </row>
    <row r="72" spans="1:8" x14ac:dyDescent="0.25">
      <c r="A72" s="68" t="s">
        <v>157</v>
      </c>
      <c r="B72" s="69" t="s">
        <v>158</v>
      </c>
      <c r="C72" s="63"/>
      <c r="D72" s="63"/>
      <c r="E72" s="63"/>
      <c r="F72" s="63"/>
      <c r="G72" s="63"/>
      <c r="H72" s="63"/>
    </row>
    <row r="73" spans="1:8" x14ac:dyDescent="0.25">
      <c r="A73" s="68" t="s">
        <v>157</v>
      </c>
      <c r="B73" s="69" t="s">
        <v>159</v>
      </c>
      <c r="G73" s="63"/>
    </row>
    <row r="74" spans="1:8" x14ac:dyDescent="0.25">
      <c r="A74" s="70"/>
    </row>
  </sheetData>
  <mergeCells count="8">
    <mergeCell ref="G2:G4"/>
    <mergeCell ref="A3:A4"/>
    <mergeCell ref="B3:B4"/>
    <mergeCell ref="A2:B2"/>
    <mergeCell ref="C2:C3"/>
    <mergeCell ref="D2:D4"/>
    <mergeCell ref="E2:E4"/>
    <mergeCell ref="F2:F4"/>
  </mergeCells>
  <conditionalFormatting sqref="F5:F70">
    <cfRule type="cellIs" dxfId="5" priority="1" operator="between">
      <formula>-0.5</formula>
      <formula>0.5</formula>
    </cfRule>
    <cfRule type="cellIs" dxfId="4" priority="2" operator="greaterThan">
      <formula>0.5</formula>
    </cfRule>
    <cfRule type="cellIs" dxfId="3" priority="3" operator="lessThan">
      <formula>-0.5</formula>
    </cfRule>
    <cfRule type="cellIs" priority="4" operator="greaterThan">
      <formula>0.5</formula>
    </cfRule>
    <cfRule type="cellIs" dxfId="2" priority="5" operator="between">
      <formula>-0.5</formula>
      <formula>0.5</formula>
    </cfRule>
    <cfRule type="cellIs" dxfId="1" priority="6" operator="lessThan">
      <formula>0.5</formula>
    </cfRule>
    <cfRule type="cellIs" dxfId="0" priority="7" operator="greaterThan">
      <formula>0.5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13D0E-50D5-49C6-8660-AF0FB478381A}">
  <sheetPr>
    <tabColor rgb="FFFFFF00"/>
  </sheetPr>
  <dimension ref="A1:H3"/>
  <sheetViews>
    <sheetView workbookViewId="0">
      <selection activeCell="E11" sqref="E11"/>
    </sheetView>
  </sheetViews>
  <sheetFormatPr baseColWidth="10" defaultRowHeight="15" x14ac:dyDescent="0.25"/>
  <cols>
    <col min="1" max="1" width="3.7109375" customWidth="1"/>
    <col min="2" max="2" width="31.140625" customWidth="1"/>
    <col min="4" max="4" width="3.140625" bestFit="1" customWidth="1"/>
    <col min="5" max="5" width="28" bestFit="1" customWidth="1"/>
    <col min="7" max="7" width="3.140625" bestFit="1" customWidth="1"/>
    <col min="8" max="8" width="25.5703125" bestFit="1" customWidth="1"/>
  </cols>
  <sheetData>
    <row r="1" spans="1:8" x14ac:dyDescent="0.25">
      <c r="A1" s="114" t="s">
        <v>162</v>
      </c>
      <c r="B1" s="114"/>
      <c r="D1" s="114" t="s">
        <v>163</v>
      </c>
      <c r="E1" s="114"/>
      <c r="G1" s="114" t="s">
        <v>164</v>
      </c>
      <c r="H1" s="114"/>
    </row>
    <row r="2" spans="1:8" x14ac:dyDescent="0.25">
      <c r="A2" s="71" t="s">
        <v>160</v>
      </c>
      <c r="B2" t="s">
        <v>161</v>
      </c>
      <c r="D2" s="71" t="s">
        <v>160</v>
      </c>
      <c r="E2" t="s">
        <v>161</v>
      </c>
      <c r="G2" t="s">
        <v>160</v>
      </c>
      <c r="H2" t="s">
        <v>161</v>
      </c>
    </row>
    <row r="3" spans="1:8" x14ac:dyDescent="0.25">
      <c r="A3" t="e" cm="1">
        <f t="array" ref="A3">_xlfn.SEQUENCE(ROWS(_xlfn._xlws.FILTER('CBA Variaciones'!B5:B70, ('CBA Variaciones'!F5:F70 &gt;= -0.5) * ('CBA Variaciones'!F5:F70 &lt;= 0.5), "Sin productos estables")))</f>
        <v>#REF!</v>
      </c>
      <c r="B3" t="e" cm="1">
        <f t="array" ref="B3">_xlfn._xlws.FILTER('CBA Variaciones'!B5:B70, ('CBA Variaciones'!F5:F70 &gt;= -0.5) * ('CBA Variaciones'!F5:F70 &lt;= 0.5), "Sin productos estables")</f>
        <v>#REF!</v>
      </c>
      <c r="D3" t="e" cm="1">
        <f t="array" ref="D3">_xlfn.SEQUENCE(ROWS(_xlfn._xlws.FILTER('CBA Variaciones'!B5:B70, 'CBA Variaciones'!F5:F70 &lt; -0.5, "Sin productos a la baja")))</f>
        <v>#REF!</v>
      </c>
      <c r="E3" t="e" cm="1">
        <f t="array" ref="E3">_xlfn._xlws.FILTER('CBA Variaciones'!B5:B70, 'CBA Variaciones'!F5:F70 &lt; -0.5, "Sin productos a la baja")</f>
        <v>#REF!</v>
      </c>
      <c r="G3" t="e" cm="1">
        <f t="array" ref="G3">_xlfn.SEQUENCE(ROWS(_xlfn._xlws.FILTER('CBA Variaciones'!B5:B70, 'CBA Variaciones'!F5:F70 &gt; 0.5, "Sin productos al alza")))</f>
        <v>#REF!</v>
      </c>
      <c r="H3" t="e" cm="1">
        <f t="array" ref="H3">_xlfn._xlws.FILTER('CBA Variaciones'!B5:B70, 'CBA Variaciones'!F5:F70 &gt; 0.5, "Sin productos al alza")</f>
        <v>#REF!</v>
      </c>
    </row>
  </sheetData>
  <mergeCells count="3">
    <mergeCell ref="A1:B1"/>
    <mergeCell ref="D1:E1"/>
    <mergeCell ref="G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CBA Urbana</vt:lpstr>
      <vt:lpstr>CBA Rural</vt:lpstr>
      <vt:lpstr>Mayor Consumo DIACO CENTRAL</vt:lpstr>
      <vt:lpstr>CBA Urbana General</vt:lpstr>
      <vt:lpstr>CBA Rural General</vt:lpstr>
      <vt:lpstr>Supermercados</vt:lpstr>
      <vt:lpstr>Mayor Consumo - SEDES</vt:lpstr>
      <vt:lpstr>CBA Variaciones</vt:lpstr>
      <vt:lpstr>Resultados Variaciones</vt:lpstr>
      <vt:lpstr>Asistencia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Carballo</dc:creator>
  <cp:lastModifiedBy>Jorge Luis Emanuel Carballo Marroquin</cp:lastModifiedBy>
  <cp:lastPrinted>2025-06-19T15:33:01Z</cp:lastPrinted>
  <dcterms:created xsi:type="dcterms:W3CDTF">2020-05-02T20:31:27Z</dcterms:created>
  <dcterms:modified xsi:type="dcterms:W3CDTF">2026-04-08T17:54:43Z</dcterms:modified>
</cp:coreProperties>
</file>